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925" windowHeight="8985" activeTab="2"/>
  </bookViews>
  <sheets>
    <sheet name="Dagsetning" sheetId="2" r:id="rId1"/>
    <sheet name="Gengi" sheetId="3" r:id="rId2"/>
    <sheet name="Lánayfirlit" sheetId="4" r:id="rId3"/>
  </sheets>
  <definedNames>
    <definedName name="ar_1">Dagsetning!$B$9</definedName>
    <definedName name="ar0">Dagsetning!$B$8</definedName>
    <definedName name="AS2DocOpenMode" hidden="1">"AS2DocumentEdit"</definedName>
    <definedName name="AS2NamedRange" hidden="1">4</definedName>
    <definedName name="ATS">Gengi!$E$17</definedName>
    <definedName name="BEF">Gengi!$E$12</definedName>
    <definedName name="CAD">Gengi!$E$6</definedName>
    <definedName name="CHF">Gengi!$E$13</definedName>
    <definedName name="DEM">Gengi!$E$15</definedName>
    <definedName name="DKK">Gengi!$E$7</definedName>
    <definedName name="ESP">Gengi!$E$19</definedName>
    <definedName name="FIM">Gengi!$E$10</definedName>
    <definedName name="FRF">Gengi!$E$11</definedName>
    <definedName name="GBP">Gengi!$E$5</definedName>
    <definedName name="IEP">Gengi!$E$21</definedName>
    <definedName name="ITL">Gengi!$E$16</definedName>
    <definedName name="JPY">Gengi!$E$20</definedName>
    <definedName name="ldags">Dagsetning!$B$10</definedName>
    <definedName name="LVT">Gengi!$E$24</definedName>
    <definedName name="NLG">Gengi!$E$14</definedName>
    <definedName name="NOK">Gengi!$E$8</definedName>
    <definedName name="NVT">Gengi!$E$25</definedName>
    <definedName name="_xlnm.Print_Titles" localSheetId="2">Lánayfirlit!$A:$A</definedName>
    <definedName name="PTE">Gengi!$E$18</definedName>
    <definedName name="SEK">Gengi!$E$9</definedName>
    <definedName name="udags">Dagsetning!$B$11</definedName>
    <definedName name="USD">Gengi!$E$4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DR">Gengi!$E$22</definedName>
    <definedName name="XEU">Gengi!$E$23</definedName>
  </definedNames>
  <calcPr calcId="145621"/>
</workbook>
</file>

<file path=xl/calcChain.xml><?xml version="1.0" encoding="utf-8"?>
<calcChain xmlns="http://schemas.openxmlformats.org/spreadsheetml/2006/main">
  <c r="B8" i="4" l="1"/>
  <c r="Q18" i="4"/>
  <c r="P18" i="4"/>
  <c r="H18" i="4"/>
  <c r="U39" i="4"/>
  <c r="U42" i="4" s="1"/>
  <c r="T39" i="4"/>
  <c r="T42" i="4" s="1"/>
  <c r="S39" i="4"/>
  <c r="R39" i="4"/>
  <c r="M39" i="4"/>
  <c r="L39" i="4"/>
  <c r="K39" i="4"/>
  <c r="I39" i="4"/>
  <c r="G39" i="4"/>
  <c r="F39" i="4"/>
  <c r="E39" i="4"/>
  <c r="U29" i="4"/>
  <c r="T29" i="4"/>
  <c r="S29" i="4"/>
  <c r="R29" i="4"/>
  <c r="U21" i="4"/>
  <c r="T21" i="4"/>
  <c r="S21" i="4"/>
  <c r="R21" i="4"/>
  <c r="U12" i="4"/>
  <c r="T12" i="4"/>
  <c r="S12" i="4"/>
  <c r="R12" i="4"/>
  <c r="R42" i="4"/>
  <c r="V18" i="4" l="1"/>
  <c r="Z18" i="4" s="1"/>
  <c r="S42" i="4"/>
  <c r="W18" i="4" l="1"/>
  <c r="X18" i="4" s="1"/>
  <c r="Q41" i="4"/>
  <c r="P41" i="4"/>
  <c r="H41" i="4"/>
  <c r="P38" i="4"/>
  <c r="J38" i="4"/>
  <c r="J39" i="4" s="1"/>
  <c r="H38" i="4"/>
  <c r="Q37" i="4"/>
  <c r="P37" i="4"/>
  <c r="H37" i="4"/>
  <c r="Q36" i="4"/>
  <c r="P36" i="4"/>
  <c r="H36" i="4"/>
  <c r="Q35" i="4"/>
  <c r="P35" i="4"/>
  <c r="H35" i="4"/>
  <c r="Q34" i="4"/>
  <c r="P34" i="4"/>
  <c r="H34" i="4"/>
  <c r="Q33" i="4"/>
  <c r="P33" i="4"/>
  <c r="H33" i="4"/>
  <c r="Q32" i="4"/>
  <c r="P32" i="4"/>
  <c r="H32" i="4"/>
  <c r="M29" i="4"/>
  <c r="L29" i="4"/>
  <c r="K29" i="4"/>
  <c r="J29" i="4"/>
  <c r="I29" i="4"/>
  <c r="G29" i="4"/>
  <c r="F29" i="4"/>
  <c r="E29" i="4"/>
  <c r="Q28" i="4"/>
  <c r="P28" i="4"/>
  <c r="H28" i="4"/>
  <c r="Q27" i="4"/>
  <c r="P27" i="4"/>
  <c r="H27" i="4"/>
  <c r="Q26" i="4"/>
  <c r="P26" i="4"/>
  <c r="H26" i="4"/>
  <c r="Q25" i="4"/>
  <c r="P25" i="4"/>
  <c r="H25" i="4"/>
  <c r="Q24" i="4"/>
  <c r="P24" i="4"/>
  <c r="H24" i="4"/>
  <c r="M21" i="4"/>
  <c r="L21" i="4"/>
  <c r="K21" i="4"/>
  <c r="J21" i="4"/>
  <c r="I21" i="4"/>
  <c r="G21" i="4"/>
  <c r="F21" i="4"/>
  <c r="E21" i="4"/>
  <c r="Q20" i="4"/>
  <c r="P20" i="4"/>
  <c r="H20" i="4"/>
  <c r="Q19" i="4"/>
  <c r="P19" i="4"/>
  <c r="H19" i="4"/>
  <c r="Q17" i="4"/>
  <c r="P17" i="4"/>
  <c r="H17" i="4"/>
  <c r="Q16" i="4"/>
  <c r="P16" i="4"/>
  <c r="H16" i="4"/>
  <c r="Q15" i="4"/>
  <c r="P15" i="4"/>
  <c r="H15" i="4"/>
  <c r="M12" i="4"/>
  <c r="L12" i="4"/>
  <c r="K12" i="4"/>
  <c r="J12" i="4"/>
  <c r="I12" i="4"/>
  <c r="G12" i="4"/>
  <c r="F12" i="4"/>
  <c r="E12" i="4"/>
  <c r="Q11" i="4"/>
  <c r="P11" i="4"/>
  <c r="H11" i="4"/>
  <c r="Q10" i="4"/>
  <c r="P10" i="4"/>
  <c r="H10" i="4"/>
  <c r="Q9" i="4"/>
  <c r="P9" i="4"/>
  <c r="H9" i="4"/>
  <c r="Q8" i="4"/>
  <c r="P8" i="4"/>
  <c r="H8" i="4"/>
  <c r="Q7" i="4"/>
  <c r="P7" i="4"/>
  <c r="H7" i="4"/>
  <c r="Q4" i="4"/>
  <c r="R4" i="4" s="1"/>
  <c r="S4" i="4" s="1"/>
  <c r="T4" i="4" s="1"/>
  <c r="U4" i="4" s="1"/>
  <c r="I4" i="4"/>
  <c r="E4" i="4"/>
  <c r="P2" i="4"/>
  <c r="A1" i="4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I42" i="4" l="1"/>
  <c r="M42" i="4"/>
  <c r="E42" i="4"/>
  <c r="J42" i="4"/>
  <c r="H21" i="4"/>
  <c r="P29" i="4"/>
  <c r="P12" i="4"/>
  <c r="G42" i="4"/>
  <c r="L42" i="4"/>
  <c r="Q21" i="4"/>
  <c r="P39" i="4"/>
  <c r="Q12" i="4"/>
  <c r="F42" i="4"/>
  <c r="K42" i="4"/>
  <c r="P21" i="4"/>
  <c r="Q29" i="4"/>
  <c r="H39" i="4"/>
  <c r="H12" i="4"/>
  <c r="H29" i="4"/>
  <c r="V7" i="4"/>
  <c r="V8" i="4"/>
  <c r="V9" i="4"/>
  <c r="V10" i="4"/>
  <c r="V11" i="4"/>
  <c r="W11" i="4" s="1"/>
  <c r="X11" i="4" s="1"/>
  <c r="V15" i="4"/>
  <c r="V16" i="4"/>
  <c r="V17" i="4"/>
  <c r="V19" i="4"/>
  <c r="V20" i="4"/>
  <c r="W20" i="4" s="1"/>
  <c r="X20" i="4" s="1"/>
  <c r="V24" i="4"/>
  <c r="V25" i="4"/>
  <c r="V26" i="4"/>
  <c r="V27" i="4"/>
  <c r="V28" i="4"/>
  <c r="W28" i="4" s="1"/>
  <c r="X28" i="4" s="1"/>
  <c r="V32" i="4"/>
  <c r="W32" i="4" s="1"/>
  <c r="X32" i="4" s="1"/>
  <c r="V33" i="4"/>
  <c r="Z33" i="4" s="1"/>
  <c r="V34" i="4"/>
  <c r="V35" i="4"/>
  <c r="V36" i="4"/>
  <c r="V37" i="4"/>
  <c r="Q38" i="4"/>
  <c r="Q39" i="4" s="1"/>
  <c r="V41" i="4"/>
  <c r="W41" i="4" s="1"/>
  <c r="W37" i="4" l="1"/>
  <c r="X37" i="4" s="1"/>
  <c r="Z37" i="4"/>
  <c r="W26" i="4"/>
  <c r="X26" i="4" s="1"/>
  <c r="Z26" i="4"/>
  <c r="W19" i="4"/>
  <c r="X19" i="4" s="1"/>
  <c r="Z19" i="4"/>
  <c r="V12" i="4"/>
  <c r="W36" i="4"/>
  <c r="X36" i="4" s="1"/>
  <c r="Z36" i="4"/>
  <c r="W25" i="4"/>
  <c r="X25" i="4" s="1"/>
  <c r="Z25" i="4"/>
  <c r="W17" i="4"/>
  <c r="X17" i="4" s="1"/>
  <c r="Z17" i="4"/>
  <c r="W10" i="4"/>
  <c r="X10" i="4" s="1"/>
  <c r="Z10" i="4"/>
  <c r="W35" i="4"/>
  <c r="X35" i="4" s="1"/>
  <c r="Z35" i="4"/>
  <c r="W16" i="4"/>
  <c r="X16" i="4" s="1"/>
  <c r="Z16" i="4"/>
  <c r="W9" i="4"/>
  <c r="X9" i="4" s="1"/>
  <c r="Z9" i="4"/>
  <c r="W34" i="4"/>
  <c r="X34" i="4" s="1"/>
  <c r="Z34" i="4"/>
  <c r="W27" i="4"/>
  <c r="X27" i="4" s="1"/>
  <c r="Z27" i="4"/>
  <c r="W8" i="4"/>
  <c r="X8" i="4" s="1"/>
  <c r="Z8" i="4"/>
  <c r="W15" i="4"/>
  <c r="X15" i="4" s="1"/>
  <c r="V21" i="4"/>
  <c r="W7" i="4"/>
  <c r="Q42" i="4"/>
  <c r="X41" i="4"/>
  <c r="W42" i="4"/>
  <c r="W24" i="4"/>
  <c r="X24" i="4" s="1"/>
  <c r="V29" i="4"/>
  <c r="P42" i="4"/>
  <c r="W33" i="4"/>
  <c r="X33" i="4" s="1"/>
  <c r="V38" i="4"/>
  <c r="V39" i="4" s="1"/>
  <c r="H42" i="4"/>
  <c r="X7" i="4"/>
  <c r="V42" i="4" l="1"/>
  <c r="W38" i="4"/>
  <c r="X38" i="4" s="1"/>
</calcChain>
</file>

<file path=xl/sharedStrings.xml><?xml version="1.0" encoding="utf-8"?>
<sst xmlns="http://schemas.openxmlformats.org/spreadsheetml/2006/main" count="112" uniqueCount="93">
  <si>
    <t>Dagsetningar</t>
  </si>
  <si>
    <t>Uppgjörstímabil</t>
  </si>
  <si>
    <t>Uppgj.tímab. samanb.talna</t>
  </si>
  <si>
    <t>Lokadagsetning</t>
  </si>
  <si>
    <t>Lokadagsetning fyrra árs</t>
  </si>
  <si>
    <t>Númer</t>
  </si>
  <si>
    <t>Heiti</t>
  </si>
  <si>
    <t>Dags.</t>
  </si>
  <si>
    <t>Tákn</t>
  </si>
  <si>
    <t>Gengi</t>
  </si>
  <si>
    <t>Bandaríkjadollar</t>
  </si>
  <si>
    <t>USD</t>
  </si>
  <si>
    <t>Sterlingspund</t>
  </si>
  <si>
    <t>GBP</t>
  </si>
  <si>
    <t>Kanadadollar</t>
  </si>
  <si>
    <t>CAD</t>
  </si>
  <si>
    <t>Dönsk króna</t>
  </si>
  <si>
    <t>DKK</t>
  </si>
  <si>
    <t>Norsk króna</t>
  </si>
  <si>
    <t>NOK</t>
  </si>
  <si>
    <t>Sænsk króna</t>
  </si>
  <si>
    <t>SEK</t>
  </si>
  <si>
    <t>Finnskt mark</t>
  </si>
  <si>
    <t>FIM</t>
  </si>
  <si>
    <t>Franskur franki</t>
  </si>
  <si>
    <t>FRF</t>
  </si>
  <si>
    <t>Belgískur franki</t>
  </si>
  <si>
    <t>BEF</t>
  </si>
  <si>
    <t>Svissneskur franki</t>
  </si>
  <si>
    <t>CHF</t>
  </si>
  <si>
    <t>Hollenskt gyllini</t>
  </si>
  <si>
    <t>NLG</t>
  </si>
  <si>
    <t>Þýskt mark.</t>
  </si>
  <si>
    <t>DEM</t>
  </si>
  <si>
    <t>Ítölsk líra</t>
  </si>
  <si>
    <t>ITL</t>
  </si>
  <si>
    <t>Austurrískur sch.</t>
  </si>
  <si>
    <t>ATS</t>
  </si>
  <si>
    <t>Portug. escudo</t>
  </si>
  <si>
    <t>PTE</t>
  </si>
  <si>
    <t>Spánskur peseti</t>
  </si>
  <si>
    <t>ESP</t>
  </si>
  <si>
    <t>Japanskt yen</t>
  </si>
  <si>
    <t>JPY</t>
  </si>
  <si>
    <t>Írskt pund</t>
  </si>
  <si>
    <t>IEP</t>
  </si>
  <si>
    <t>SDR</t>
  </si>
  <si>
    <t>XDR</t>
  </si>
  <si>
    <t>ECU - evrópumynt</t>
  </si>
  <si>
    <t>XEU</t>
  </si>
  <si>
    <t>Lánskjaravísitala</t>
  </si>
  <si>
    <t>LVT</t>
  </si>
  <si>
    <t>Vísitala neysluverðs</t>
  </si>
  <si>
    <t>NVT</t>
  </si>
  <si>
    <t>Est.</t>
  </si>
  <si>
    <t>Vaxta</t>
  </si>
  <si>
    <t>Verð-</t>
  </si>
  <si>
    <t>Staða m/verðb</t>
  </si>
  <si>
    <t xml:space="preserve">Ný lán </t>
  </si>
  <si>
    <t xml:space="preserve">Afborganir </t>
  </si>
  <si>
    <t xml:space="preserve">Verðbætur </t>
  </si>
  <si>
    <t>Staða m/verðb.</t>
  </si>
  <si>
    <t>Næsta árs</t>
  </si>
  <si>
    <t>Þar af afb.</t>
  </si>
  <si>
    <t xml:space="preserve">Áfallnir </t>
  </si>
  <si>
    <t>Þar af</t>
  </si>
  <si>
    <t>lánst.</t>
  </si>
  <si>
    <t>kjör</t>
  </si>
  <si>
    <t>trygg.</t>
  </si>
  <si>
    <t>á árinu</t>
  </si>
  <si>
    <t>með verðb.</t>
  </si>
  <si>
    <t>afborganir</t>
  </si>
  <si>
    <t>í vanskilum</t>
  </si>
  <si>
    <t>vextir</t>
  </si>
  <si>
    <t>gjaldfallnir</t>
  </si>
  <si>
    <t>Vanskil</t>
  </si>
  <si>
    <t>Síðar</t>
  </si>
  <si>
    <t>Samtals</t>
  </si>
  <si>
    <t>Fyrirsögn 1</t>
  </si>
  <si>
    <t>Lán nr.</t>
  </si>
  <si>
    <t>Fyrirsögn 2</t>
  </si>
  <si>
    <t>Fyrirsögn 3</t>
  </si>
  <si>
    <t>Aðrar langtímaskuldir</t>
  </si>
  <si>
    <t>Eftirlaunaskuldbinding</t>
  </si>
  <si>
    <t>Kaupþing v. Smáralind</t>
  </si>
  <si>
    <t>USD - Kaupþing</t>
  </si>
  <si>
    <t>EUR - Kaupþing</t>
  </si>
  <si>
    <t>CHF - Kaupþing</t>
  </si>
  <si>
    <t>JPY - Kaupþing</t>
  </si>
  <si>
    <t>31.12.2010</t>
  </si>
  <si>
    <t>Staða skv. bókhaldi</t>
  </si>
  <si>
    <t>Færsla í bókhald</t>
  </si>
  <si>
    <t>31.12.2011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</si>
</sst>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_);\(#,##0\);0_);@"/>
    <numFmt numFmtId="165" formatCode="0.0000"/>
    <numFmt numFmtId="166" formatCode="0.00000"/>
    <numFmt numFmtId="167" formatCode="#,##0.0_);\(#,##0.0\);0.0_);@"/>
    <numFmt numFmtId="168" formatCode="dd/mm/yyyy"/>
    <numFmt numFmtId="169" formatCode="#,##0\ ;[Red]\(#,##0\)"/>
    <numFmt numFmtId="170" formatCode="@\ *."/>
    <numFmt numFmtId="171" formatCode="\(#,##0\);#,##0_)"/>
    <numFmt numFmtId="172" formatCode="#,##0,_);\(#,##0,\)"/>
    <numFmt numFmtId="173" formatCode="\(#,##0,\);#,##0,_)"/>
    <numFmt numFmtId="174" formatCode="\(#,##0.00\);#,##0.00_)"/>
    <numFmt numFmtId="175" formatCode="#,##0\ ;[Red]\(* #,##0\)"/>
    <numFmt numFmtId="176" formatCode="#,##0\ ;\(#,##0\)"/>
  </numFmts>
  <fonts count="15">
    <font>
      <sz val="10"/>
      <color theme="1"/>
      <name val="Times New Roman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Tms Rmn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10"/>
      <name val="Times rmn"/>
    </font>
    <font>
      <sz val="9"/>
      <name val="Helv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165" fontId="1" fillId="0" borderId="0"/>
    <xf numFmtId="0" fontId="4" fillId="0" borderId="0"/>
    <xf numFmtId="3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1" fillId="0" borderId="4">
      <alignment horizontal="center"/>
    </xf>
    <xf numFmtId="3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9" fontId="3" fillId="0" borderId="0" applyFill="0" applyBorder="0" applyProtection="0">
      <alignment horizontal="center"/>
    </xf>
    <xf numFmtId="175" fontId="12" fillId="0" borderId="5"/>
    <xf numFmtId="171" fontId="3" fillId="0" borderId="3" applyFill="0" applyAlignment="0" applyProtection="0"/>
    <xf numFmtId="172" fontId="3" fillId="0" borderId="3" applyFill="0" applyAlignment="0" applyProtection="0"/>
    <xf numFmtId="173" fontId="3" fillId="0" borderId="3" applyFill="0" applyAlignment="0" applyProtection="0"/>
    <xf numFmtId="38" fontId="4" fillId="0" borderId="0"/>
    <xf numFmtId="0" fontId="13" fillId="0" borderId="0"/>
  </cellStyleXfs>
  <cellXfs count="52">
    <xf numFmtId="0" fontId="0" fillId="0" borderId="0" xfId="0"/>
    <xf numFmtId="0" fontId="1" fillId="0" borderId="0" xfId="1"/>
    <xf numFmtId="0" fontId="1" fillId="0" borderId="0" xfId="2"/>
    <xf numFmtId="0" fontId="1" fillId="0" borderId="0" xfId="1" applyFont="1"/>
    <xf numFmtId="0" fontId="1" fillId="2" borderId="0" xfId="1" applyFont="1" applyFill="1"/>
    <xf numFmtId="49" fontId="1" fillId="2" borderId="0" xfId="1" applyNumberFormat="1" applyFont="1" applyFill="1" applyAlignment="1">
      <alignment horizontal="right"/>
    </xf>
    <xf numFmtId="164" fontId="1" fillId="0" borderId="0" xfId="3" applyNumberFormat="1"/>
    <xf numFmtId="49" fontId="1" fillId="0" borderId="0" xfId="3" applyNumberFormat="1"/>
    <xf numFmtId="164" fontId="1" fillId="0" borderId="0" xfId="3" applyNumberFormat="1" applyAlignment="1">
      <alignment horizontal="center"/>
    </xf>
    <xf numFmtId="165" fontId="1" fillId="0" borderId="0" xfId="3" applyNumberFormat="1" applyAlignment="1">
      <alignment horizontal="center"/>
    </xf>
    <xf numFmtId="165" fontId="1" fillId="0" borderId="0" xfId="3" applyNumberFormat="1"/>
    <xf numFmtId="14" fontId="1" fillId="0" borderId="0" xfId="3" applyNumberFormat="1" applyFill="1" applyAlignment="1">
      <alignment horizontal="center"/>
    </xf>
    <xf numFmtId="165" fontId="1" fillId="3" borderId="0" xfId="3" applyNumberFormat="1" applyFill="1"/>
    <xf numFmtId="166" fontId="1" fillId="3" borderId="0" xfId="3" applyNumberFormat="1" applyFill="1"/>
    <xf numFmtId="164" fontId="1" fillId="3" borderId="0" xfId="3" applyNumberFormat="1" applyFill="1"/>
    <xf numFmtId="167" fontId="1" fillId="3" borderId="0" xfId="3" applyNumberFormat="1" applyFill="1"/>
    <xf numFmtId="168" fontId="5" fillId="0" borderId="0" xfId="4" applyNumberFormat="1" applyFont="1"/>
    <xf numFmtId="0" fontId="6" fillId="0" borderId="0" xfId="4" applyFont="1" applyAlignment="1">
      <alignment horizontal="center"/>
    </xf>
    <xf numFmtId="169" fontId="6" fillId="0" borderId="0" xfId="4" applyNumberFormat="1" applyFont="1"/>
    <xf numFmtId="0" fontId="6" fillId="0" borderId="0" xfId="4" applyFont="1"/>
    <xf numFmtId="0" fontId="4" fillId="0" borderId="0" xfId="4" applyFont="1"/>
    <xf numFmtId="169" fontId="7" fillId="0" borderId="0" xfId="4" applyNumberFormat="1" applyFont="1"/>
    <xf numFmtId="0" fontId="6" fillId="0" borderId="0" xfId="4" applyFont="1" applyAlignment="1">
      <alignment horizontal="right"/>
    </xf>
    <xf numFmtId="0" fontId="6" fillId="0" borderId="0" xfId="4" applyFont="1" applyBorder="1" applyAlignment="1">
      <alignment horizontal="center"/>
    </xf>
    <xf numFmtId="169" fontId="6" fillId="0" borderId="0" xfId="4" applyNumberFormat="1" applyFont="1" applyBorder="1" applyAlignment="1">
      <alignment horizontal="right"/>
    </xf>
    <xf numFmtId="169" fontId="6" fillId="0" borderId="0" xfId="4" applyNumberFormat="1" applyFont="1" applyAlignment="1">
      <alignment horizontal="right"/>
    </xf>
    <xf numFmtId="0" fontId="4" fillId="0" borderId="0" xfId="4" applyFont="1" applyAlignment="1">
      <alignment horizontal="right"/>
    </xf>
    <xf numFmtId="0" fontId="8" fillId="0" borderId="1" xfId="4" applyFont="1" applyBorder="1" applyAlignment="1">
      <alignment horizontal="right"/>
    </xf>
    <xf numFmtId="0" fontId="6" fillId="0" borderId="1" xfId="4" applyFont="1" applyBorder="1" applyAlignment="1">
      <alignment horizontal="center"/>
    </xf>
    <xf numFmtId="169" fontId="6" fillId="0" borderId="1" xfId="4" applyNumberFormat="1" applyFont="1" applyBorder="1" applyAlignment="1">
      <alignment horizontal="right"/>
    </xf>
    <xf numFmtId="0" fontId="6" fillId="0" borderId="1" xfId="4" applyNumberFormat="1" applyFont="1" applyBorder="1" applyAlignment="1">
      <alignment horizontal="right"/>
    </xf>
    <xf numFmtId="3" fontId="6" fillId="0" borderId="0" xfId="4" applyNumberFormat="1" applyFont="1"/>
    <xf numFmtId="2" fontId="6" fillId="0" borderId="0" xfId="4" applyNumberFormat="1" applyFont="1" applyAlignment="1">
      <alignment horizontal="right"/>
    </xf>
    <xf numFmtId="3" fontId="4" fillId="0" borderId="0" xfId="4" applyNumberFormat="1" applyFont="1"/>
    <xf numFmtId="0" fontId="9" fillId="0" borderId="0" xfId="4" applyFont="1" applyAlignment="1"/>
    <xf numFmtId="170" fontId="6" fillId="0" borderId="0" xfId="4" applyNumberFormat="1" applyFont="1"/>
    <xf numFmtId="0" fontId="6" fillId="0" borderId="0" xfId="4" applyFont="1" applyFill="1" applyAlignment="1">
      <alignment horizontal="center"/>
    </xf>
    <xf numFmtId="9" fontId="6" fillId="0" borderId="0" xfId="4" applyNumberFormat="1" applyFont="1" applyFill="1" applyAlignment="1">
      <alignment horizontal="center"/>
    </xf>
    <xf numFmtId="10" fontId="6" fillId="0" borderId="0" xfId="4" applyNumberFormat="1" applyFont="1" applyFill="1" applyAlignment="1">
      <alignment horizontal="center"/>
    </xf>
    <xf numFmtId="0" fontId="6" fillId="0" borderId="0" xfId="4" applyFont="1" applyFill="1" applyBorder="1" applyAlignment="1">
      <alignment horizontal="center"/>
    </xf>
    <xf numFmtId="169" fontId="6" fillId="0" borderId="2" xfId="4" applyNumberFormat="1" applyFont="1" applyBorder="1"/>
    <xf numFmtId="169" fontId="6" fillId="0" borderId="0" xfId="4" applyNumberFormat="1" applyFont="1" applyBorder="1"/>
    <xf numFmtId="3" fontId="9" fillId="0" borderId="0" xfId="4" applyNumberFormat="1" applyFont="1"/>
    <xf numFmtId="169" fontId="6" fillId="0" borderId="1" xfId="4" applyNumberFormat="1" applyFont="1" applyBorder="1"/>
    <xf numFmtId="0" fontId="9" fillId="0" borderId="0" xfId="4" applyFont="1" applyAlignment="1">
      <alignment horizontal="right"/>
    </xf>
    <xf numFmtId="169" fontId="6" fillId="0" borderId="3" xfId="4" applyNumberFormat="1" applyFont="1" applyBorder="1" applyAlignment="1"/>
    <xf numFmtId="170" fontId="6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176" fontId="14" fillId="4" borderId="0" xfId="18" applyNumberFormat="1" applyFont="1" applyFill="1" applyBorder="1"/>
    <xf numFmtId="176" fontId="14" fillId="4" borderId="1" xfId="18" applyNumberFormat="1" applyFont="1" applyFill="1" applyBorder="1"/>
    <xf numFmtId="176" fontId="14" fillId="0" borderId="0" xfId="18" applyNumberFormat="1" applyFont="1" applyFill="1" applyBorder="1"/>
    <xf numFmtId="0" fontId="2" fillId="0" borderId="0" xfId="1" applyFont="1" applyAlignment="1">
      <alignment horizontal="center"/>
    </xf>
  </cellXfs>
  <cellStyles count="19">
    <cellStyle name="Beløb" xfId="5"/>
    <cellStyle name="Beløb (negative)" xfId="6"/>
    <cellStyle name="Beløb 1000" xfId="7"/>
    <cellStyle name="Beløb 1000 (negative)" xfId="8"/>
    <cellStyle name="Column_Title" xfId="9"/>
    <cellStyle name="Decimal" xfId="10"/>
    <cellStyle name="Decimal (negative)" xfId="11"/>
    <cellStyle name="Normal" xfId="0" builtinId="0"/>
    <cellStyle name="Normal_dagsetning" xfId="2"/>
    <cellStyle name="Normal_FYRN1293" xfId="18"/>
    <cellStyle name="Normal_Gengi" xfId="3"/>
    <cellStyle name="Normal_LANAYF" xfId="4"/>
    <cellStyle name="Normal_SHEET" xfId="1"/>
    <cellStyle name="Overskrift" xfId="12"/>
    <cellStyle name="Times rmn" xfId="13"/>
    <cellStyle name="Total (negative)" xfId="14"/>
    <cellStyle name="Total 1000" xfId="15"/>
    <cellStyle name="Total 1000 (negative)" xfId="16"/>
    <cellStyle name="Tölur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57175"/>
          <a:ext cx="4543425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s-I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Hér að neðan skal skrá þær dagsetningar og þau ártöl sem við á í vinnuskjalinu.  Þegar um milliuppgjör er að ræða er einnig hægt að slá inn tímabil í stað fyrir ártöl, en passa þarf að innslegnar dagsetningar passi í viðkomandi reiti í vinnuskjalinu.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38100</xdr:rowOff>
    </xdr:from>
    <xdr:to>
      <xdr:col>3</xdr:col>
      <xdr:colOff>447675</xdr:colOff>
      <xdr:row>1</xdr:row>
      <xdr:rowOff>180975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62150" y="38100"/>
          <a:ext cx="104775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s-I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Sjá útskýringar í hjálparskjali fremst</a:t>
          </a:r>
        </a:p>
      </xdr:txBody>
    </xdr:sp>
    <xdr:clientData fPrintsWithSheet="0"/>
  </xdr:twoCellAnchor>
  <xdr:twoCellAnchor>
    <xdr:from>
      <xdr:col>0</xdr:col>
      <xdr:colOff>1543050</xdr:colOff>
      <xdr:row>0</xdr:row>
      <xdr:rowOff>161925</xdr:rowOff>
    </xdr:from>
    <xdr:to>
      <xdr:col>1</xdr:col>
      <xdr:colOff>180975</xdr:colOff>
      <xdr:row>2</xdr:row>
      <xdr:rowOff>38100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543050" y="161925"/>
          <a:ext cx="4095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5" sqref="B15"/>
    </sheetView>
  </sheetViews>
  <sheetFormatPr defaultRowHeight="12.75"/>
  <cols>
    <col min="1" max="1" width="30.83203125" style="1" customWidth="1"/>
    <col min="2" max="2" width="16.6640625" style="1" customWidth="1"/>
    <col min="3" max="5" width="9.33203125" style="1"/>
    <col min="6" max="16384" width="9.33203125" style="2"/>
  </cols>
  <sheetData>
    <row r="1" spans="1:5" ht="20.25">
      <c r="A1" s="51" t="s">
        <v>0</v>
      </c>
      <c r="B1" s="51"/>
      <c r="C1" s="51"/>
      <c r="D1" s="51"/>
      <c r="E1" s="51"/>
    </row>
    <row r="8" spans="1:5">
      <c r="A8" s="3" t="s">
        <v>1</v>
      </c>
      <c r="B8" s="4">
        <v>2011</v>
      </c>
    </row>
    <row r="9" spans="1:5">
      <c r="A9" s="3" t="s">
        <v>2</v>
      </c>
      <c r="B9" s="4">
        <v>2010</v>
      </c>
    </row>
    <row r="10" spans="1:5">
      <c r="A10" s="3" t="s">
        <v>3</v>
      </c>
      <c r="B10" s="5" t="s">
        <v>92</v>
      </c>
      <c r="C10" s="3"/>
    </row>
    <row r="11" spans="1:5">
      <c r="A11" s="3" t="s">
        <v>4</v>
      </c>
      <c r="B11" s="5" t="s">
        <v>89</v>
      </c>
      <c r="C11" s="3"/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4294967293" r:id="rId1"/>
  <headerFooter alignWithMargins="0">
    <oddFooter>&amp;L&amp;8&amp;F&amp;C&amp;8&amp;P&amp;R&amp;G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E25"/>
  <sheetViews>
    <sheetView workbookViewId="0">
      <selection activeCell="E5" sqref="E5"/>
    </sheetView>
  </sheetViews>
  <sheetFormatPr defaultRowHeight="12.75"/>
  <cols>
    <col min="1" max="1" width="7.5" style="6" customWidth="1"/>
    <col min="2" max="2" width="22.1640625" style="6" customWidth="1"/>
    <col min="3" max="3" width="13.5" style="8" customWidth="1"/>
    <col min="4" max="4" width="7.1640625" style="8" customWidth="1"/>
    <col min="5" max="5" width="11.33203125" style="6" customWidth="1"/>
    <col min="6" max="16384" width="9.33203125" style="6"/>
  </cols>
  <sheetData>
    <row r="2" spans="1:5">
      <c r="A2" s="6" t="s">
        <v>5</v>
      </c>
      <c r="B2" s="7" t="s">
        <v>6</v>
      </c>
      <c r="C2" s="8" t="s">
        <v>7</v>
      </c>
      <c r="D2" s="8" t="s">
        <v>8</v>
      </c>
      <c r="E2" s="9" t="s">
        <v>9</v>
      </c>
    </row>
    <row r="3" spans="1:5">
      <c r="E3" s="10"/>
    </row>
    <row r="4" spans="1:5">
      <c r="A4" s="6">
        <v>1</v>
      </c>
      <c r="B4" s="7" t="s">
        <v>10</v>
      </c>
      <c r="C4" s="11" t="str">
        <f t="shared" ref="C4:C25" si="0">ldags</f>
        <v>31.12.2011</v>
      </c>
      <c r="D4" s="8" t="s">
        <v>11</v>
      </c>
      <c r="E4" s="12"/>
    </row>
    <row r="5" spans="1:5">
      <c r="A5" s="6">
        <v>2</v>
      </c>
      <c r="B5" s="7" t="s">
        <v>12</v>
      </c>
      <c r="C5" s="11" t="str">
        <f t="shared" si="0"/>
        <v>31.12.2011</v>
      </c>
      <c r="D5" s="8" t="s">
        <v>13</v>
      </c>
      <c r="E5" s="12"/>
    </row>
    <row r="6" spans="1:5">
      <c r="A6" s="6">
        <v>3</v>
      </c>
      <c r="B6" s="7" t="s">
        <v>14</v>
      </c>
      <c r="C6" s="11" t="str">
        <f t="shared" si="0"/>
        <v>31.12.2011</v>
      </c>
      <c r="D6" s="8" t="s">
        <v>15</v>
      </c>
      <c r="E6" s="12"/>
    </row>
    <row r="7" spans="1:5">
      <c r="A7" s="6">
        <v>4</v>
      </c>
      <c r="B7" s="7" t="s">
        <v>16</v>
      </c>
      <c r="C7" s="11" t="str">
        <f t="shared" si="0"/>
        <v>31.12.2011</v>
      </c>
      <c r="D7" s="8" t="s">
        <v>17</v>
      </c>
      <c r="E7" s="12"/>
    </row>
    <row r="8" spans="1:5">
      <c r="A8" s="6">
        <v>5</v>
      </c>
      <c r="B8" s="7" t="s">
        <v>18</v>
      </c>
      <c r="C8" s="11" t="str">
        <f t="shared" si="0"/>
        <v>31.12.2011</v>
      </c>
      <c r="D8" s="8" t="s">
        <v>19</v>
      </c>
      <c r="E8" s="12"/>
    </row>
    <row r="9" spans="1:5">
      <c r="A9" s="6">
        <v>6</v>
      </c>
      <c r="B9" s="7" t="s">
        <v>20</v>
      </c>
      <c r="C9" s="11" t="str">
        <f t="shared" si="0"/>
        <v>31.12.2011</v>
      </c>
      <c r="D9" s="8" t="s">
        <v>21</v>
      </c>
      <c r="E9" s="12"/>
    </row>
    <row r="10" spans="1:5">
      <c r="A10" s="6">
        <v>7</v>
      </c>
      <c r="B10" s="7" t="s">
        <v>22</v>
      </c>
      <c r="C10" s="11" t="str">
        <f t="shared" si="0"/>
        <v>31.12.2011</v>
      </c>
      <c r="D10" s="8" t="s">
        <v>23</v>
      </c>
      <c r="E10" s="12"/>
    </row>
    <row r="11" spans="1:5">
      <c r="A11" s="6">
        <v>8</v>
      </c>
      <c r="B11" s="7" t="s">
        <v>24</v>
      </c>
      <c r="C11" s="11" t="str">
        <f t="shared" si="0"/>
        <v>31.12.2011</v>
      </c>
      <c r="D11" s="8" t="s">
        <v>25</v>
      </c>
      <c r="E11" s="12"/>
    </row>
    <row r="12" spans="1:5">
      <c r="A12" s="6">
        <v>9</v>
      </c>
      <c r="B12" s="7" t="s">
        <v>26</v>
      </c>
      <c r="C12" s="11" t="str">
        <f t="shared" si="0"/>
        <v>31.12.2011</v>
      </c>
      <c r="D12" s="8" t="s">
        <v>27</v>
      </c>
      <c r="E12" s="12"/>
    </row>
    <row r="13" spans="1:5">
      <c r="A13" s="6">
        <v>10</v>
      </c>
      <c r="B13" s="7" t="s">
        <v>28</v>
      </c>
      <c r="C13" s="11" t="str">
        <f t="shared" si="0"/>
        <v>31.12.2011</v>
      </c>
      <c r="D13" s="8" t="s">
        <v>29</v>
      </c>
      <c r="E13" s="12"/>
    </row>
    <row r="14" spans="1:5">
      <c r="A14" s="6">
        <v>11</v>
      </c>
      <c r="B14" s="7" t="s">
        <v>30</v>
      </c>
      <c r="C14" s="11" t="str">
        <f t="shared" si="0"/>
        <v>31.12.2011</v>
      </c>
      <c r="D14" s="8" t="s">
        <v>31</v>
      </c>
      <c r="E14" s="12"/>
    </row>
    <row r="15" spans="1:5">
      <c r="A15" s="6">
        <v>12</v>
      </c>
      <c r="B15" s="7" t="s">
        <v>32</v>
      </c>
      <c r="C15" s="11" t="str">
        <f t="shared" si="0"/>
        <v>31.12.2011</v>
      </c>
      <c r="D15" s="8" t="s">
        <v>33</v>
      </c>
      <c r="E15" s="12"/>
    </row>
    <row r="16" spans="1:5">
      <c r="A16" s="6">
        <v>13</v>
      </c>
      <c r="B16" s="7" t="s">
        <v>34</v>
      </c>
      <c r="C16" s="11" t="str">
        <f t="shared" si="0"/>
        <v>31.12.2011</v>
      </c>
      <c r="D16" s="8" t="s">
        <v>35</v>
      </c>
      <c r="E16" s="13"/>
    </row>
    <row r="17" spans="1:5">
      <c r="A17" s="6">
        <v>14</v>
      </c>
      <c r="B17" s="7" t="s">
        <v>36</v>
      </c>
      <c r="C17" s="11" t="str">
        <f t="shared" si="0"/>
        <v>31.12.2011</v>
      </c>
      <c r="D17" s="8" t="s">
        <v>37</v>
      </c>
      <c r="E17" s="12"/>
    </row>
    <row r="18" spans="1:5">
      <c r="A18" s="6">
        <v>15</v>
      </c>
      <c r="B18" s="7" t="s">
        <v>38</v>
      </c>
      <c r="C18" s="11" t="str">
        <f t="shared" si="0"/>
        <v>31.12.2011</v>
      </c>
      <c r="D18" s="8" t="s">
        <v>39</v>
      </c>
      <c r="E18" s="12"/>
    </row>
    <row r="19" spans="1:5">
      <c r="A19" s="6">
        <v>16</v>
      </c>
      <c r="B19" s="7" t="s">
        <v>40</v>
      </c>
      <c r="C19" s="11" t="str">
        <f t="shared" si="0"/>
        <v>31.12.2011</v>
      </c>
      <c r="D19" s="8" t="s">
        <v>41</v>
      </c>
      <c r="E19" s="12"/>
    </row>
    <row r="20" spans="1:5">
      <c r="A20" s="6">
        <v>17</v>
      </c>
      <c r="B20" s="7" t="s">
        <v>42</v>
      </c>
      <c r="C20" s="11" t="str">
        <f t="shared" si="0"/>
        <v>31.12.2011</v>
      </c>
      <c r="D20" s="8" t="s">
        <v>43</v>
      </c>
      <c r="E20" s="12"/>
    </row>
    <row r="21" spans="1:5">
      <c r="A21" s="6">
        <v>18</v>
      </c>
      <c r="B21" s="7" t="s">
        <v>44</v>
      </c>
      <c r="C21" s="11" t="str">
        <f t="shared" si="0"/>
        <v>31.12.2011</v>
      </c>
      <c r="D21" s="8" t="s">
        <v>45</v>
      </c>
      <c r="E21" s="12"/>
    </row>
    <row r="22" spans="1:5">
      <c r="A22" s="6">
        <v>20</v>
      </c>
      <c r="B22" s="7" t="s">
        <v>46</v>
      </c>
      <c r="C22" s="11" t="str">
        <f t="shared" si="0"/>
        <v>31.12.2011</v>
      </c>
      <c r="D22" s="8" t="s">
        <v>47</v>
      </c>
      <c r="E22" s="12"/>
    </row>
    <row r="23" spans="1:5">
      <c r="A23" s="6">
        <v>21</v>
      </c>
      <c r="B23" s="7" t="s">
        <v>48</v>
      </c>
      <c r="C23" s="11" t="str">
        <f t="shared" si="0"/>
        <v>31.12.2011</v>
      </c>
      <c r="D23" s="8" t="s">
        <v>49</v>
      </c>
      <c r="E23" s="12"/>
    </row>
    <row r="24" spans="1:5">
      <c r="A24" s="6">
        <v>22</v>
      </c>
      <c r="B24" s="6" t="s">
        <v>50</v>
      </c>
      <c r="C24" s="11" t="str">
        <f t="shared" si="0"/>
        <v>31.12.2011</v>
      </c>
      <c r="D24" s="8" t="s">
        <v>51</v>
      </c>
      <c r="E24" s="14"/>
    </row>
    <row r="25" spans="1:5">
      <c r="A25" s="6">
        <v>23</v>
      </c>
      <c r="B25" s="6" t="s">
        <v>52</v>
      </c>
      <c r="C25" s="11" t="str">
        <f t="shared" si="0"/>
        <v>31.12.2011</v>
      </c>
      <c r="D25" s="8" t="s">
        <v>53</v>
      </c>
      <c r="E25" s="15"/>
    </row>
  </sheetData>
  <printOptions horizontalCentered="1"/>
  <pageMargins left="1.1811023622047245" right="0.98425196850393704" top="1.2598425196850394" bottom="1.1417322834645669" header="0.39370078740157483" footer="0.6692913385826772"/>
  <pageSetup paperSize="9" firstPageNumber="2" orientation="portrait" useFirstPageNumber="1" r:id="rId1"/>
  <headerFooter alignWithMargins="0">
    <oddFooter>&amp;L&amp;8&amp;F&amp;C&amp;8&amp;P&amp;R&amp;G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2"/>
  <sheetViews>
    <sheetView showGridLines="0" tabSelected="1" zoomScale="90" workbookViewId="0">
      <pane xSplit="4" ySplit="4" topLeftCell="M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2.75"/>
  <cols>
    <col min="1" max="1" width="31" style="19" customWidth="1"/>
    <col min="2" max="2" width="5.33203125" style="17" customWidth="1"/>
    <col min="3" max="3" width="8.5" style="17" customWidth="1"/>
    <col min="4" max="4" width="9.1640625" style="17" customWidth="1"/>
    <col min="5" max="13" width="13.6640625" style="18" customWidth="1"/>
    <col min="14" max="14" width="3" style="19" customWidth="1"/>
    <col min="15" max="15" width="9.33203125" style="19"/>
    <col min="16" max="23" width="13.6640625" style="18" customWidth="1"/>
    <col min="24" max="24" width="9.33203125" style="19"/>
    <col min="25" max="25" width="18.83203125" style="19" bestFit="1" customWidth="1"/>
    <col min="26" max="26" width="16.1640625" style="19" bestFit="1" customWidth="1"/>
    <col min="27" max="29" width="9.33203125" style="19"/>
    <col min="30" max="16384" width="9.33203125" style="20"/>
  </cols>
  <sheetData>
    <row r="1" spans="1:29" ht="25.5" customHeight="1">
      <c r="A1" s="16" t="str">
        <f>"Lánayfirlit  "&amp;ldags</f>
        <v>Lánayfirlit  31.12.2011</v>
      </c>
    </row>
    <row r="2" spans="1:29" ht="15.75">
      <c r="P2" s="21" t="str">
        <f>"Næsta árs afborganir langtímaskulda "&amp;ldags</f>
        <v>Næsta árs afborganir langtímaskulda 31.12.2011</v>
      </c>
    </row>
    <row r="3" spans="1:29" s="26" customFormat="1">
      <c r="A3" s="22"/>
      <c r="B3" s="23" t="s">
        <v>54</v>
      </c>
      <c r="C3" s="23" t="s">
        <v>55</v>
      </c>
      <c r="D3" s="23" t="s">
        <v>56</v>
      </c>
      <c r="E3" s="24" t="s">
        <v>57</v>
      </c>
      <c r="F3" s="24" t="s">
        <v>58</v>
      </c>
      <c r="G3" s="24" t="s">
        <v>59</v>
      </c>
      <c r="H3" s="24" t="s">
        <v>60</v>
      </c>
      <c r="I3" s="24" t="s">
        <v>61</v>
      </c>
      <c r="J3" s="24" t="s">
        <v>62</v>
      </c>
      <c r="K3" s="24" t="s">
        <v>63</v>
      </c>
      <c r="L3" s="24" t="s">
        <v>64</v>
      </c>
      <c r="M3" s="24" t="s">
        <v>65</v>
      </c>
      <c r="N3" s="22"/>
      <c r="O3" s="22"/>
      <c r="P3" s="25"/>
      <c r="Q3" s="25"/>
      <c r="R3" s="25"/>
      <c r="S3" s="25"/>
      <c r="T3" s="25"/>
      <c r="U3" s="25"/>
      <c r="V3" s="25"/>
      <c r="W3" s="25"/>
      <c r="X3" s="22"/>
      <c r="Y3" s="22"/>
      <c r="Z3" s="22"/>
      <c r="AA3" s="22"/>
      <c r="AB3" s="22"/>
      <c r="AC3" s="22"/>
    </row>
    <row r="4" spans="1:29" s="26" customFormat="1">
      <c r="A4" s="27"/>
      <c r="B4" s="28" t="s">
        <v>66</v>
      </c>
      <c r="C4" s="28" t="s">
        <v>67</v>
      </c>
      <c r="D4" s="28" t="s">
        <v>68</v>
      </c>
      <c r="E4" s="29" t="str">
        <f>udags</f>
        <v>31.12.2010</v>
      </c>
      <c r="F4" s="29" t="s">
        <v>69</v>
      </c>
      <c r="G4" s="29" t="s">
        <v>70</v>
      </c>
      <c r="H4" s="29" t="s">
        <v>69</v>
      </c>
      <c r="I4" s="29" t="str">
        <f>ldags</f>
        <v>31.12.2011</v>
      </c>
      <c r="J4" s="29" t="s">
        <v>71</v>
      </c>
      <c r="K4" s="29" t="s">
        <v>72</v>
      </c>
      <c r="L4" s="29" t="s">
        <v>73</v>
      </c>
      <c r="M4" s="29" t="s">
        <v>74</v>
      </c>
      <c r="N4" s="22"/>
      <c r="O4" s="22"/>
      <c r="P4" s="29" t="s">
        <v>75</v>
      </c>
      <c r="Q4" s="30">
        <f>ar0+1</f>
        <v>2012</v>
      </c>
      <c r="R4" s="30">
        <f>Q4+1</f>
        <v>2013</v>
      </c>
      <c r="S4" s="30">
        <f>+R4+1</f>
        <v>2014</v>
      </c>
      <c r="T4" s="30">
        <f>+S4+1</f>
        <v>2015</v>
      </c>
      <c r="U4" s="30">
        <f>+T4+1</f>
        <v>2016</v>
      </c>
      <c r="V4" s="29" t="s">
        <v>76</v>
      </c>
      <c r="W4" s="29" t="s">
        <v>77</v>
      </c>
      <c r="X4" s="22"/>
      <c r="Y4" s="22" t="s">
        <v>90</v>
      </c>
      <c r="Z4" s="22" t="s">
        <v>91</v>
      </c>
      <c r="AA4" s="22"/>
      <c r="AB4" s="22"/>
      <c r="AC4" s="22"/>
    </row>
    <row r="5" spans="1:29" s="33" customFormat="1">
      <c r="A5" s="31"/>
      <c r="B5" s="17"/>
      <c r="C5" s="17"/>
      <c r="D5" s="32"/>
      <c r="E5" s="18"/>
      <c r="F5" s="18"/>
      <c r="G5" s="18"/>
      <c r="H5" s="18"/>
      <c r="I5" s="18"/>
      <c r="J5" s="18"/>
      <c r="K5" s="18"/>
      <c r="L5" s="18"/>
      <c r="M5" s="18"/>
      <c r="N5" s="31"/>
      <c r="O5" s="31"/>
      <c r="P5" s="18"/>
      <c r="Q5" s="18"/>
      <c r="R5" s="18"/>
      <c r="S5" s="18"/>
      <c r="T5" s="18"/>
      <c r="U5" s="18"/>
      <c r="V5" s="18"/>
      <c r="W5" s="18"/>
      <c r="X5" s="31"/>
      <c r="Y5" s="18"/>
      <c r="Z5" s="18"/>
      <c r="AA5" s="31"/>
      <c r="AB5" s="31"/>
      <c r="AC5" s="31"/>
    </row>
    <row r="6" spans="1:29" s="33" customFormat="1" ht="13.5">
      <c r="A6" s="34" t="s">
        <v>78</v>
      </c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31"/>
      <c r="O6" s="31"/>
      <c r="P6" s="18"/>
      <c r="Q6" s="18"/>
      <c r="R6" s="18"/>
      <c r="S6" s="18"/>
      <c r="T6" s="18"/>
      <c r="U6" s="18"/>
      <c r="V6" s="18"/>
      <c r="W6" s="18"/>
      <c r="X6" s="31"/>
      <c r="Y6" s="18"/>
      <c r="Z6" s="18"/>
      <c r="AA6" s="31"/>
      <c r="AB6" s="31"/>
      <c r="AC6" s="31"/>
    </row>
    <row r="7" spans="1:29" s="33" customFormat="1" ht="3" hidden="1" customHeight="1">
      <c r="A7" s="35" t="s">
        <v>79</v>
      </c>
      <c r="B7" s="36"/>
      <c r="C7" s="37"/>
      <c r="D7" s="36"/>
      <c r="E7" s="18">
        <v>0</v>
      </c>
      <c r="F7" s="18">
        <v>0</v>
      </c>
      <c r="G7" s="18">
        <v>0</v>
      </c>
      <c r="H7" s="18">
        <f>SUM(I7-E7-F7+G7)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31"/>
      <c r="O7" s="31"/>
      <c r="P7" s="18">
        <f>+K7</f>
        <v>0</v>
      </c>
      <c r="Q7" s="18">
        <f>+J7</f>
        <v>0</v>
      </c>
      <c r="R7" s="18">
        <v>0</v>
      </c>
      <c r="S7" s="18">
        <v>0</v>
      </c>
      <c r="T7" s="18">
        <v>0</v>
      </c>
      <c r="U7" s="18">
        <v>0</v>
      </c>
      <c r="V7" s="18">
        <f>+I7-SUM(P7:U7)</f>
        <v>0</v>
      </c>
      <c r="W7" s="18">
        <f>SUM(P7:V7)</f>
        <v>0</v>
      </c>
      <c r="X7" s="31" t="str">
        <f>+IF(W7=I7,"ok","ATH")</f>
        <v>ok</v>
      </c>
      <c r="Y7" s="18"/>
      <c r="Z7" s="18"/>
      <c r="AA7" s="31"/>
      <c r="AB7" s="31"/>
      <c r="AC7" s="31"/>
    </row>
    <row r="8" spans="1:29" s="33" customFormat="1">
      <c r="A8" s="35" t="s">
        <v>84</v>
      </c>
      <c r="B8" s="36">
        <f>65/12</f>
        <v>5.416666666666667</v>
      </c>
      <c r="C8" s="38"/>
      <c r="D8" s="36"/>
      <c r="E8" s="48">
        <v>0</v>
      </c>
      <c r="F8" s="48">
        <v>0</v>
      </c>
      <c r="G8" s="48">
        <v>0</v>
      </c>
      <c r="H8" s="18">
        <f>SUM(I8-E8-F8+G8)</f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31"/>
      <c r="O8" s="31"/>
      <c r="P8" s="18">
        <f>+K8</f>
        <v>0</v>
      </c>
      <c r="Q8" s="18">
        <f>+J8</f>
        <v>0</v>
      </c>
      <c r="R8" s="48">
        <v>0</v>
      </c>
      <c r="S8" s="48">
        <v>0</v>
      </c>
      <c r="T8" s="48">
        <v>0</v>
      </c>
      <c r="U8" s="48">
        <v>0</v>
      </c>
      <c r="V8" s="48">
        <f>+I8-SUM(P8:U8)</f>
        <v>0</v>
      </c>
      <c r="W8" s="18">
        <f>SUM(P8:V8)</f>
        <v>0</v>
      </c>
      <c r="X8" s="31" t="str">
        <f>+IF(W8=I8,"ok","ATH")</f>
        <v>ok</v>
      </c>
      <c r="Y8" s="48"/>
      <c r="Z8" s="48">
        <f>+V8+Y8</f>
        <v>0</v>
      </c>
      <c r="AA8" s="31"/>
      <c r="AB8" s="31"/>
      <c r="AC8" s="31"/>
    </row>
    <row r="9" spans="1:29" s="33" customFormat="1">
      <c r="A9" s="35" t="s">
        <v>79</v>
      </c>
      <c r="B9" s="36"/>
      <c r="C9" s="38"/>
      <c r="D9" s="36"/>
      <c r="E9" s="48">
        <v>0</v>
      </c>
      <c r="F9" s="48">
        <v>0</v>
      </c>
      <c r="G9" s="48">
        <v>0</v>
      </c>
      <c r="H9" s="18">
        <f>SUM(I9-E9-F9+G9)</f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31"/>
      <c r="O9" s="31"/>
      <c r="P9" s="18">
        <f>+K9</f>
        <v>0</v>
      </c>
      <c r="Q9" s="18">
        <f>+J9</f>
        <v>0</v>
      </c>
      <c r="R9" s="48">
        <v>0</v>
      </c>
      <c r="S9" s="48">
        <v>0</v>
      </c>
      <c r="T9" s="48">
        <v>0</v>
      </c>
      <c r="U9" s="48">
        <v>0</v>
      </c>
      <c r="V9" s="48">
        <f>+I9-SUM(P9:U9)</f>
        <v>0</v>
      </c>
      <c r="W9" s="18">
        <f>SUM(P9:V9)</f>
        <v>0</v>
      </c>
      <c r="X9" s="31" t="str">
        <f>+IF(W9=I9,"ok","ATH")</f>
        <v>ok</v>
      </c>
      <c r="Y9" s="48"/>
      <c r="Z9" s="48">
        <f>+V9+Y9</f>
        <v>0</v>
      </c>
      <c r="AA9" s="31"/>
      <c r="AB9" s="31"/>
      <c r="AC9" s="31"/>
    </row>
    <row r="10" spans="1:29" s="33" customFormat="1" ht="10.5" customHeight="1">
      <c r="A10" s="35" t="s">
        <v>79</v>
      </c>
      <c r="B10" s="36"/>
      <c r="C10" s="38"/>
      <c r="D10" s="36"/>
      <c r="E10" s="49">
        <v>0</v>
      </c>
      <c r="F10" s="49">
        <v>0</v>
      </c>
      <c r="G10" s="49">
        <v>0</v>
      </c>
      <c r="H10" s="18">
        <f>SUM(I10-E10-F10+G10)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31"/>
      <c r="O10" s="31"/>
      <c r="P10" s="43">
        <f>+K10</f>
        <v>0</v>
      </c>
      <c r="Q10" s="43">
        <f>+J10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+I10-SUM(P10:U10)</f>
        <v>0</v>
      </c>
      <c r="W10" s="18">
        <f>SUM(P10:V10)</f>
        <v>0</v>
      </c>
      <c r="X10" s="31" t="str">
        <f>+IF(W10=I10,"ok","ATH")</f>
        <v>ok</v>
      </c>
      <c r="Y10" s="49"/>
      <c r="Z10" s="49">
        <f>+V10+Y10</f>
        <v>0</v>
      </c>
      <c r="AA10" s="31"/>
      <c r="AB10" s="31"/>
      <c r="AC10" s="31"/>
    </row>
    <row r="11" spans="1:29" s="33" customFormat="1" ht="3" hidden="1" customHeight="1">
      <c r="A11" s="35" t="s">
        <v>79</v>
      </c>
      <c r="B11" s="36"/>
      <c r="C11" s="37"/>
      <c r="D11" s="36"/>
      <c r="E11" s="48">
        <v>0</v>
      </c>
      <c r="F11" s="48">
        <v>0</v>
      </c>
      <c r="G11" s="48">
        <v>0</v>
      </c>
      <c r="H11" s="18">
        <f>SUM(I11-E11-F11+G11)</f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31"/>
      <c r="O11" s="31"/>
      <c r="P11" s="18">
        <f>+K11</f>
        <v>0</v>
      </c>
      <c r="Q11" s="18">
        <f>+J11</f>
        <v>0</v>
      </c>
      <c r="R11" s="48">
        <v>0</v>
      </c>
      <c r="S11" s="48">
        <v>0</v>
      </c>
      <c r="T11" s="48">
        <v>0</v>
      </c>
      <c r="U11" s="48">
        <v>0</v>
      </c>
      <c r="V11" s="48">
        <f>+I11-SUM(P11:U11)</f>
        <v>0</v>
      </c>
      <c r="W11" s="18">
        <f>SUM(P11:V11)</f>
        <v>0</v>
      </c>
      <c r="X11" s="31" t="str">
        <f>+IF(W11=I11,"ok","ATH")</f>
        <v>ok</v>
      </c>
      <c r="Y11" s="48"/>
      <c r="Z11" s="48"/>
      <c r="AA11" s="31"/>
      <c r="AB11" s="31"/>
      <c r="AC11" s="31"/>
    </row>
    <row r="12" spans="1:29" s="33" customFormat="1" ht="14.25" customHeight="1">
      <c r="A12" s="31"/>
      <c r="B12" s="39"/>
      <c r="C12" s="39"/>
      <c r="D12" s="39"/>
      <c r="E12" s="50">
        <f t="shared" ref="E12:M12" si="0">SUM(E7:E11)</f>
        <v>0</v>
      </c>
      <c r="F12" s="50">
        <f t="shared" si="0"/>
        <v>0</v>
      </c>
      <c r="G12" s="50">
        <f t="shared" si="0"/>
        <v>0</v>
      </c>
      <c r="H12" s="40">
        <f t="shared" si="0"/>
        <v>0</v>
      </c>
      <c r="I12" s="50">
        <f t="shared" si="0"/>
        <v>0</v>
      </c>
      <c r="J12" s="50">
        <f t="shared" si="0"/>
        <v>0</v>
      </c>
      <c r="K12" s="50">
        <f t="shared" si="0"/>
        <v>0</v>
      </c>
      <c r="L12" s="50">
        <f t="shared" si="0"/>
        <v>0</v>
      </c>
      <c r="M12" s="50">
        <f t="shared" si="0"/>
        <v>0</v>
      </c>
      <c r="N12" s="31"/>
      <c r="O12" s="31"/>
      <c r="P12" s="50">
        <f t="shared" ref="P12:V12" si="1">SUM(P7:P11)</f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18"/>
      <c r="X12" s="31"/>
      <c r="Y12" s="50"/>
      <c r="Z12" s="50"/>
      <c r="AA12" s="31"/>
      <c r="AB12" s="31"/>
      <c r="AC12" s="31"/>
    </row>
    <row r="13" spans="1:29" s="33" customFormat="1">
      <c r="A13" s="31"/>
      <c r="B13" s="36"/>
      <c r="C13" s="36"/>
      <c r="D13" s="36"/>
      <c r="E13" s="18"/>
      <c r="F13" s="18"/>
      <c r="G13" s="18"/>
      <c r="H13" s="18"/>
      <c r="I13" s="18"/>
      <c r="J13" s="18"/>
      <c r="K13" s="18"/>
      <c r="L13" s="18"/>
      <c r="M13" s="18"/>
      <c r="N13" s="31"/>
      <c r="O13" s="31"/>
      <c r="P13" s="18"/>
      <c r="Q13" s="18"/>
      <c r="R13" s="18"/>
      <c r="S13" s="18"/>
      <c r="T13" s="18"/>
      <c r="U13" s="18"/>
      <c r="V13" s="18"/>
      <c r="W13" s="18"/>
      <c r="X13" s="31"/>
      <c r="Y13" s="18"/>
      <c r="Z13" s="18"/>
      <c r="AA13" s="31"/>
      <c r="AB13" s="31"/>
      <c r="AC13" s="31"/>
    </row>
    <row r="14" spans="1:29" s="33" customFormat="1" ht="13.5">
      <c r="A14" s="34" t="s">
        <v>80</v>
      </c>
      <c r="B14" s="36"/>
      <c r="C14" s="36"/>
      <c r="D14" s="36"/>
      <c r="E14" s="18"/>
      <c r="F14" s="18"/>
      <c r="G14" s="18"/>
      <c r="H14" s="18"/>
      <c r="I14" s="18"/>
      <c r="J14" s="18"/>
      <c r="K14" s="18"/>
      <c r="L14" s="18"/>
      <c r="M14" s="18"/>
      <c r="N14" s="31"/>
      <c r="O14" s="31"/>
      <c r="P14" s="18"/>
      <c r="Q14" s="18"/>
      <c r="R14" s="18"/>
      <c r="S14" s="18"/>
      <c r="T14" s="18"/>
      <c r="U14" s="18"/>
      <c r="V14" s="18"/>
      <c r="W14" s="18"/>
      <c r="X14" s="31"/>
      <c r="Y14" s="18"/>
      <c r="Z14" s="18"/>
      <c r="AA14" s="31"/>
      <c r="AB14" s="31"/>
      <c r="AC14" s="31"/>
    </row>
    <row r="15" spans="1:29" s="33" customFormat="1" ht="3" hidden="1" customHeight="1">
      <c r="A15" s="35" t="s">
        <v>79</v>
      </c>
      <c r="B15" s="36"/>
      <c r="C15" s="37"/>
      <c r="D15" s="36"/>
      <c r="E15" s="18">
        <v>0</v>
      </c>
      <c r="F15" s="18">
        <v>0</v>
      </c>
      <c r="G15" s="18">
        <v>0</v>
      </c>
      <c r="H15" s="18">
        <f t="shared" ref="H15:H20" si="2">SUM(I15-E15-F15+G15)</f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31"/>
      <c r="O15" s="31"/>
      <c r="P15" s="18">
        <f t="shared" ref="P15:P20" si="3">+K15</f>
        <v>0</v>
      </c>
      <c r="Q15" s="18">
        <f t="shared" ref="Q15:Q20" si="4">+J15</f>
        <v>0</v>
      </c>
      <c r="R15" s="18">
        <v>0</v>
      </c>
      <c r="S15" s="18">
        <v>0</v>
      </c>
      <c r="T15" s="18">
        <v>0</v>
      </c>
      <c r="U15" s="18">
        <v>0</v>
      </c>
      <c r="V15" s="18">
        <f t="shared" ref="V15:V20" si="5">+I15-SUM(P15:U15)</f>
        <v>0</v>
      </c>
      <c r="W15" s="18">
        <f t="shared" ref="W15:W20" si="6">SUM(P15:V15)</f>
        <v>0</v>
      </c>
      <c r="X15" s="31" t="str">
        <f t="shared" ref="X15:X20" si="7">+IF(W15=I15,"ok","ATH")</f>
        <v>ok</v>
      </c>
      <c r="Y15" s="18"/>
      <c r="Z15" s="18"/>
      <c r="AA15" s="31"/>
      <c r="AB15" s="31"/>
      <c r="AC15" s="31"/>
    </row>
    <row r="16" spans="1:29" s="33" customFormat="1">
      <c r="A16" s="35" t="s">
        <v>85</v>
      </c>
      <c r="B16" s="36"/>
      <c r="C16" s="38"/>
      <c r="D16" s="36"/>
      <c r="E16" s="48">
        <v>0</v>
      </c>
      <c r="F16" s="48">
        <v>0</v>
      </c>
      <c r="G16" s="48">
        <v>0</v>
      </c>
      <c r="H16" s="41">
        <f t="shared" si="2"/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31"/>
      <c r="O16" s="31"/>
      <c r="P16" s="18">
        <f t="shared" si="3"/>
        <v>0</v>
      </c>
      <c r="Q16" s="18">
        <f t="shared" si="4"/>
        <v>0</v>
      </c>
      <c r="R16" s="48">
        <v>0</v>
      </c>
      <c r="S16" s="48">
        <v>0</v>
      </c>
      <c r="T16" s="48">
        <v>0</v>
      </c>
      <c r="U16" s="48">
        <v>0</v>
      </c>
      <c r="V16" s="48">
        <f t="shared" si="5"/>
        <v>0</v>
      </c>
      <c r="W16" s="18">
        <f t="shared" si="6"/>
        <v>0</v>
      </c>
      <c r="X16" s="31" t="str">
        <f t="shared" si="7"/>
        <v>ok</v>
      </c>
      <c r="Y16" s="48"/>
      <c r="Z16" s="48">
        <f>+V16+Y16</f>
        <v>0</v>
      </c>
      <c r="AA16" s="31"/>
      <c r="AB16" s="31"/>
      <c r="AC16" s="31"/>
    </row>
    <row r="17" spans="1:29" s="33" customFormat="1">
      <c r="A17" s="35" t="s">
        <v>86</v>
      </c>
      <c r="B17" s="36"/>
      <c r="C17" s="38"/>
      <c r="D17" s="36"/>
      <c r="E17" s="48">
        <v>0</v>
      </c>
      <c r="F17" s="48">
        <v>0</v>
      </c>
      <c r="G17" s="48">
        <v>0</v>
      </c>
      <c r="H17" s="18">
        <f t="shared" si="2"/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31"/>
      <c r="O17" s="31"/>
      <c r="P17" s="18">
        <f t="shared" si="3"/>
        <v>0</v>
      </c>
      <c r="Q17" s="18">
        <f t="shared" si="4"/>
        <v>0</v>
      </c>
      <c r="R17" s="48">
        <v>0</v>
      </c>
      <c r="S17" s="48">
        <v>0</v>
      </c>
      <c r="T17" s="48">
        <v>0</v>
      </c>
      <c r="U17" s="48">
        <v>0</v>
      </c>
      <c r="V17" s="48">
        <f t="shared" si="5"/>
        <v>0</v>
      </c>
      <c r="W17" s="18">
        <f t="shared" si="6"/>
        <v>0</v>
      </c>
      <c r="X17" s="31" t="str">
        <f t="shared" si="7"/>
        <v>ok</v>
      </c>
      <c r="Y17" s="48"/>
      <c r="Z17" s="48">
        <f>+V17+Y17</f>
        <v>0</v>
      </c>
      <c r="AA17" s="31"/>
      <c r="AB17" s="31"/>
      <c r="AC17" s="31"/>
    </row>
    <row r="18" spans="1:29" s="33" customFormat="1">
      <c r="A18" s="35" t="s">
        <v>87</v>
      </c>
      <c r="B18" s="36"/>
      <c r="C18" s="38"/>
      <c r="D18" s="36"/>
      <c r="E18" s="48">
        <v>0</v>
      </c>
      <c r="F18" s="48">
        <v>0</v>
      </c>
      <c r="G18" s="48">
        <v>0</v>
      </c>
      <c r="H18" s="18">
        <f t="shared" si="2"/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31"/>
      <c r="O18" s="31"/>
      <c r="P18" s="18">
        <f t="shared" si="3"/>
        <v>0</v>
      </c>
      <c r="Q18" s="18">
        <f t="shared" si="4"/>
        <v>0</v>
      </c>
      <c r="R18" s="48">
        <v>0</v>
      </c>
      <c r="S18" s="48">
        <v>0</v>
      </c>
      <c r="T18" s="48">
        <v>0</v>
      </c>
      <c r="U18" s="48">
        <v>0</v>
      </c>
      <c r="V18" s="48">
        <f t="shared" si="5"/>
        <v>0</v>
      </c>
      <c r="W18" s="18">
        <f t="shared" si="6"/>
        <v>0</v>
      </c>
      <c r="X18" s="31" t="str">
        <f t="shared" si="7"/>
        <v>ok</v>
      </c>
      <c r="Y18" s="48"/>
      <c r="Z18" s="48">
        <f>+V18+Y18</f>
        <v>0</v>
      </c>
      <c r="AA18" s="31"/>
      <c r="AB18" s="31"/>
      <c r="AC18" s="31"/>
    </row>
    <row r="19" spans="1:29" s="33" customFormat="1">
      <c r="A19" s="35" t="s">
        <v>88</v>
      </c>
      <c r="B19" s="36"/>
      <c r="C19" s="38"/>
      <c r="D19" s="36"/>
      <c r="E19" s="49">
        <v>0</v>
      </c>
      <c r="F19" s="49">
        <v>0</v>
      </c>
      <c r="G19" s="49">
        <v>0</v>
      </c>
      <c r="H19" s="41">
        <f t="shared" si="2"/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31"/>
      <c r="O19" s="31"/>
      <c r="P19" s="43">
        <f t="shared" si="3"/>
        <v>0</v>
      </c>
      <c r="Q19" s="43">
        <f t="shared" si="4"/>
        <v>0</v>
      </c>
      <c r="R19" s="49">
        <v>0</v>
      </c>
      <c r="S19" s="49">
        <v>0</v>
      </c>
      <c r="T19" s="49">
        <v>0</v>
      </c>
      <c r="U19" s="49">
        <v>0</v>
      </c>
      <c r="V19" s="49">
        <f t="shared" si="5"/>
        <v>0</v>
      </c>
      <c r="W19" s="18">
        <f t="shared" si="6"/>
        <v>0</v>
      </c>
      <c r="X19" s="31" t="str">
        <f t="shared" si="7"/>
        <v>ok</v>
      </c>
      <c r="Y19" s="49"/>
      <c r="Z19" s="49">
        <f>+V19+Y19</f>
        <v>0</v>
      </c>
      <c r="AA19" s="31"/>
      <c r="AB19" s="31"/>
      <c r="AC19" s="31"/>
    </row>
    <row r="20" spans="1:29" s="33" customFormat="1" ht="3" hidden="1" customHeight="1">
      <c r="A20" s="35" t="s">
        <v>79</v>
      </c>
      <c r="B20" s="36"/>
      <c r="C20" s="37"/>
      <c r="D20" s="36"/>
      <c r="E20" s="48">
        <v>0</v>
      </c>
      <c r="F20" s="48">
        <v>0</v>
      </c>
      <c r="G20" s="48">
        <v>0</v>
      </c>
      <c r="H20" s="18">
        <f t="shared" si="2"/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31"/>
      <c r="O20" s="31"/>
      <c r="P20" s="18">
        <f t="shared" si="3"/>
        <v>0</v>
      </c>
      <c r="Q20" s="18">
        <f t="shared" si="4"/>
        <v>0</v>
      </c>
      <c r="R20" s="48">
        <v>0</v>
      </c>
      <c r="S20" s="48">
        <v>0</v>
      </c>
      <c r="T20" s="48">
        <v>0</v>
      </c>
      <c r="U20" s="48">
        <v>0</v>
      </c>
      <c r="V20" s="48">
        <f t="shared" si="5"/>
        <v>0</v>
      </c>
      <c r="W20" s="18">
        <f t="shared" si="6"/>
        <v>0</v>
      </c>
      <c r="X20" s="31" t="str">
        <f t="shared" si="7"/>
        <v>ok</v>
      </c>
      <c r="Y20" s="48"/>
      <c r="Z20" s="48"/>
      <c r="AA20" s="31"/>
      <c r="AB20" s="31"/>
      <c r="AC20" s="31"/>
    </row>
    <row r="21" spans="1:29" s="33" customFormat="1" ht="14.25" customHeight="1">
      <c r="A21" s="31"/>
      <c r="B21" s="39"/>
      <c r="C21" s="39"/>
      <c r="D21" s="39"/>
      <c r="E21" s="50">
        <f t="shared" ref="E21:M21" si="8">SUM(E15:E20)</f>
        <v>0</v>
      </c>
      <c r="F21" s="50">
        <f t="shared" si="8"/>
        <v>0</v>
      </c>
      <c r="G21" s="50">
        <f t="shared" si="8"/>
        <v>0</v>
      </c>
      <c r="H21" s="40">
        <f t="shared" si="8"/>
        <v>0</v>
      </c>
      <c r="I21" s="50">
        <f t="shared" si="8"/>
        <v>0</v>
      </c>
      <c r="J21" s="50">
        <f t="shared" si="8"/>
        <v>0</v>
      </c>
      <c r="K21" s="50">
        <f t="shared" si="8"/>
        <v>0</v>
      </c>
      <c r="L21" s="50">
        <f t="shared" si="8"/>
        <v>0</v>
      </c>
      <c r="M21" s="50">
        <f t="shared" si="8"/>
        <v>0</v>
      </c>
      <c r="N21" s="31"/>
      <c r="O21" s="31"/>
      <c r="P21" s="50">
        <f t="shared" ref="P21:V21" si="9">SUM(P15:P20)</f>
        <v>0</v>
      </c>
      <c r="Q21" s="50">
        <f t="shared" si="9"/>
        <v>0</v>
      </c>
      <c r="R21" s="50">
        <f t="shared" si="9"/>
        <v>0</v>
      </c>
      <c r="S21" s="50">
        <f t="shared" si="9"/>
        <v>0</v>
      </c>
      <c r="T21" s="50">
        <f t="shared" si="9"/>
        <v>0</v>
      </c>
      <c r="U21" s="50">
        <f t="shared" si="9"/>
        <v>0</v>
      </c>
      <c r="V21" s="50">
        <f t="shared" si="9"/>
        <v>0</v>
      </c>
      <c r="W21" s="18"/>
      <c r="X21" s="31"/>
      <c r="Y21" s="50"/>
      <c r="Z21" s="50"/>
      <c r="AA21" s="31"/>
      <c r="AB21" s="31"/>
      <c r="AC21" s="31"/>
    </row>
    <row r="22" spans="1:29" s="33" customFormat="1">
      <c r="A22" s="31"/>
      <c r="B22" s="36"/>
      <c r="C22" s="36"/>
      <c r="D22" s="36"/>
      <c r="E22" s="18"/>
      <c r="F22" s="18"/>
      <c r="G22" s="18"/>
      <c r="H22" s="18"/>
      <c r="I22" s="18"/>
      <c r="J22" s="18"/>
      <c r="K22" s="18"/>
      <c r="L22" s="18"/>
      <c r="M22" s="18"/>
      <c r="N22" s="31"/>
      <c r="O22" s="31"/>
      <c r="P22" s="18"/>
      <c r="Q22" s="18"/>
      <c r="R22" s="18"/>
      <c r="S22" s="18"/>
      <c r="T22" s="18"/>
      <c r="U22" s="18"/>
      <c r="V22" s="18"/>
      <c r="W22" s="18"/>
      <c r="X22" s="31"/>
      <c r="Y22" s="18"/>
      <c r="Z22" s="18"/>
      <c r="AA22" s="31"/>
      <c r="AB22" s="31"/>
      <c r="AC22" s="31"/>
    </row>
    <row r="23" spans="1:29" s="33" customFormat="1" ht="13.5">
      <c r="A23" s="42" t="s">
        <v>81</v>
      </c>
      <c r="B23" s="36"/>
      <c r="C23" s="36"/>
      <c r="D23" s="36"/>
      <c r="E23" s="18"/>
      <c r="F23" s="18"/>
      <c r="G23" s="18"/>
      <c r="H23" s="18"/>
      <c r="I23" s="18"/>
      <c r="J23" s="18"/>
      <c r="K23" s="18"/>
      <c r="L23" s="18"/>
      <c r="M23" s="18"/>
      <c r="N23" s="31"/>
      <c r="O23" s="31"/>
      <c r="P23" s="18"/>
      <c r="Q23" s="18"/>
      <c r="R23" s="18"/>
      <c r="S23" s="18"/>
      <c r="T23" s="18"/>
      <c r="U23" s="18"/>
      <c r="V23" s="18"/>
      <c r="W23" s="18"/>
      <c r="X23" s="31"/>
      <c r="Y23" s="18"/>
      <c r="Z23" s="18"/>
      <c r="AA23" s="31"/>
      <c r="AB23" s="31"/>
      <c r="AC23" s="31"/>
    </row>
    <row r="24" spans="1:29" s="33" customFormat="1" ht="3" hidden="1" customHeight="1">
      <c r="A24" s="35" t="s">
        <v>79</v>
      </c>
      <c r="B24" s="36"/>
      <c r="C24" s="37"/>
      <c r="D24" s="36"/>
      <c r="E24" s="18">
        <v>0</v>
      </c>
      <c r="F24" s="18">
        <v>0</v>
      </c>
      <c r="G24" s="18">
        <v>0</v>
      </c>
      <c r="H24" s="18">
        <f>SUM(I24-E24-F24+G24)</f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31"/>
      <c r="O24" s="31"/>
      <c r="P24" s="18">
        <f>+K24</f>
        <v>0</v>
      </c>
      <c r="Q24" s="18">
        <f>+J24</f>
        <v>0</v>
      </c>
      <c r="R24" s="18">
        <v>0</v>
      </c>
      <c r="S24" s="18">
        <v>0</v>
      </c>
      <c r="T24" s="18">
        <v>0</v>
      </c>
      <c r="U24" s="18">
        <v>0</v>
      </c>
      <c r="V24" s="18">
        <f>+I24-SUM(P24:U24)</f>
        <v>0</v>
      </c>
      <c r="W24" s="18">
        <f>SUM(P24:V24)</f>
        <v>0</v>
      </c>
      <c r="X24" s="31" t="str">
        <f>+IF(W24=I24,"ok","ATH")</f>
        <v>ok</v>
      </c>
      <c r="Y24" s="18"/>
      <c r="Z24" s="18"/>
      <c r="AA24" s="31"/>
      <c r="AB24" s="31"/>
      <c r="AC24" s="31"/>
    </row>
    <row r="25" spans="1:29" s="33" customFormat="1">
      <c r="A25" s="35" t="s">
        <v>79</v>
      </c>
      <c r="B25" s="36"/>
      <c r="C25" s="38"/>
      <c r="D25" s="36"/>
      <c r="E25" s="48">
        <v>0</v>
      </c>
      <c r="F25" s="48">
        <v>0</v>
      </c>
      <c r="G25" s="48">
        <v>0</v>
      </c>
      <c r="H25" s="18">
        <f>SUM(I25-E25-F25+G25)</f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31"/>
      <c r="O25" s="31"/>
      <c r="P25" s="18">
        <f>+K25</f>
        <v>0</v>
      </c>
      <c r="Q25" s="18">
        <f>+J25</f>
        <v>0</v>
      </c>
      <c r="R25" s="48">
        <v>0</v>
      </c>
      <c r="S25" s="48">
        <v>0</v>
      </c>
      <c r="T25" s="48">
        <v>0</v>
      </c>
      <c r="U25" s="48">
        <v>0</v>
      </c>
      <c r="V25" s="48">
        <f>+I25-SUM(P25:U25)</f>
        <v>0</v>
      </c>
      <c r="W25" s="18">
        <f>SUM(P25:V25)</f>
        <v>0</v>
      </c>
      <c r="X25" s="31" t="str">
        <f>+IF(W25=I25,"ok","ATH")</f>
        <v>ok</v>
      </c>
      <c r="Y25" s="48"/>
      <c r="Z25" s="48">
        <f>+V25+Y25</f>
        <v>0</v>
      </c>
      <c r="AA25" s="31"/>
      <c r="AB25" s="31"/>
      <c r="AC25" s="31"/>
    </row>
    <row r="26" spans="1:29" s="33" customFormat="1">
      <c r="A26" s="35" t="s">
        <v>79</v>
      </c>
      <c r="B26" s="36"/>
      <c r="C26" s="38"/>
      <c r="D26" s="36"/>
      <c r="E26" s="48">
        <v>0</v>
      </c>
      <c r="F26" s="48">
        <v>0</v>
      </c>
      <c r="G26" s="48">
        <v>0</v>
      </c>
      <c r="H26" s="18">
        <f>SUM(I26-E26-F26+G26)</f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31"/>
      <c r="O26" s="31"/>
      <c r="P26" s="18">
        <f>+K26</f>
        <v>0</v>
      </c>
      <c r="Q26" s="18">
        <f>+J26</f>
        <v>0</v>
      </c>
      <c r="R26" s="48">
        <v>0</v>
      </c>
      <c r="S26" s="48">
        <v>0</v>
      </c>
      <c r="T26" s="48">
        <v>0</v>
      </c>
      <c r="U26" s="48">
        <v>0</v>
      </c>
      <c r="V26" s="48">
        <f>+I26-SUM(P26:U26)</f>
        <v>0</v>
      </c>
      <c r="W26" s="18">
        <f>SUM(P26:V26)</f>
        <v>0</v>
      </c>
      <c r="X26" s="31" t="str">
        <f>+IF(W26=I26,"ok","ATH")</f>
        <v>ok</v>
      </c>
      <c r="Y26" s="48"/>
      <c r="Z26" s="48">
        <f>+V26+Y26</f>
        <v>0</v>
      </c>
      <c r="AA26" s="31"/>
      <c r="AB26" s="31"/>
      <c r="AC26" s="31"/>
    </row>
    <row r="27" spans="1:29" s="33" customFormat="1">
      <c r="A27" s="35" t="s">
        <v>79</v>
      </c>
      <c r="B27" s="36"/>
      <c r="C27" s="38"/>
      <c r="D27" s="36"/>
      <c r="E27" s="49">
        <v>0</v>
      </c>
      <c r="F27" s="49">
        <v>0</v>
      </c>
      <c r="G27" s="49">
        <v>0</v>
      </c>
      <c r="H27" s="18">
        <f>SUM(I27-E27-F27+G27)</f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31"/>
      <c r="O27" s="31"/>
      <c r="P27" s="43">
        <f>+K27</f>
        <v>0</v>
      </c>
      <c r="Q27" s="43">
        <f>+J27</f>
        <v>0</v>
      </c>
      <c r="R27" s="49">
        <v>0</v>
      </c>
      <c r="S27" s="49">
        <v>0</v>
      </c>
      <c r="T27" s="49">
        <v>0</v>
      </c>
      <c r="U27" s="49">
        <v>0</v>
      </c>
      <c r="V27" s="49">
        <f>+I27-SUM(P27:U27)</f>
        <v>0</v>
      </c>
      <c r="W27" s="18">
        <f>SUM(P27:V27)</f>
        <v>0</v>
      </c>
      <c r="X27" s="31" t="str">
        <f>+IF(W27=I27,"ok","ATH")</f>
        <v>ok</v>
      </c>
      <c r="Y27" s="49"/>
      <c r="Z27" s="49">
        <f>+V27+Y27</f>
        <v>0</v>
      </c>
      <c r="AA27" s="31"/>
      <c r="AB27" s="31"/>
      <c r="AC27" s="31"/>
    </row>
    <row r="28" spans="1:29" s="33" customFormat="1" ht="3" hidden="1" customHeight="1">
      <c r="A28" s="35" t="s">
        <v>79</v>
      </c>
      <c r="B28" s="36"/>
      <c r="C28" s="37"/>
      <c r="D28" s="36"/>
      <c r="E28" s="48">
        <v>0</v>
      </c>
      <c r="F28" s="48">
        <v>0</v>
      </c>
      <c r="G28" s="48">
        <v>0</v>
      </c>
      <c r="H28" s="18">
        <f>SUM(I28-E28-F28+G28)</f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31"/>
      <c r="O28" s="31"/>
      <c r="P28" s="18">
        <f>+K28</f>
        <v>0</v>
      </c>
      <c r="Q28" s="18">
        <f>+J28</f>
        <v>0</v>
      </c>
      <c r="R28" s="48">
        <v>0</v>
      </c>
      <c r="S28" s="48">
        <v>0</v>
      </c>
      <c r="T28" s="48">
        <v>0</v>
      </c>
      <c r="U28" s="48">
        <v>0</v>
      </c>
      <c r="V28" s="48">
        <f>+I28-SUM(P28:U28)</f>
        <v>0</v>
      </c>
      <c r="W28" s="18">
        <f>SUM(P28:V28)</f>
        <v>0</v>
      </c>
      <c r="X28" s="31" t="str">
        <f>+IF(W28=I28,"ok","ATH")</f>
        <v>ok</v>
      </c>
      <c r="Y28" s="48"/>
      <c r="Z28" s="48"/>
      <c r="AA28" s="31"/>
      <c r="AB28" s="31"/>
      <c r="AC28" s="31"/>
    </row>
    <row r="29" spans="1:29" s="33" customFormat="1" ht="14.25" customHeight="1">
      <c r="A29" s="31"/>
      <c r="B29" s="39"/>
      <c r="C29" s="39"/>
      <c r="D29" s="39"/>
      <c r="E29" s="50">
        <f t="shared" ref="E29:M29" si="10">SUM(E24:E28)</f>
        <v>0</v>
      </c>
      <c r="F29" s="50">
        <f t="shared" si="10"/>
        <v>0</v>
      </c>
      <c r="G29" s="50">
        <f t="shared" si="10"/>
        <v>0</v>
      </c>
      <c r="H29" s="40">
        <f t="shared" si="10"/>
        <v>0</v>
      </c>
      <c r="I29" s="50">
        <f t="shared" si="10"/>
        <v>0</v>
      </c>
      <c r="J29" s="50">
        <f t="shared" si="10"/>
        <v>0</v>
      </c>
      <c r="K29" s="50">
        <f t="shared" si="10"/>
        <v>0</v>
      </c>
      <c r="L29" s="50">
        <f t="shared" si="10"/>
        <v>0</v>
      </c>
      <c r="M29" s="50">
        <f t="shared" si="10"/>
        <v>0</v>
      </c>
      <c r="N29" s="31"/>
      <c r="O29" s="31"/>
      <c r="P29" s="50">
        <f t="shared" ref="P29:V29" si="11">SUM(P24:P28)</f>
        <v>0</v>
      </c>
      <c r="Q29" s="50">
        <f t="shared" si="11"/>
        <v>0</v>
      </c>
      <c r="R29" s="50">
        <f t="shared" si="11"/>
        <v>0</v>
      </c>
      <c r="S29" s="50">
        <f t="shared" si="11"/>
        <v>0</v>
      </c>
      <c r="T29" s="50">
        <f t="shared" si="11"/>
        <v>0</v>
      </c>
      <c r="U29" s="50">
        <f t="shared" si="11"/>
        <v>0</v>
      </c>
      <c r="V29" s="50">
        <f t="shared" si="11"/>
        <v>0</v>
      </c>
      <c r="W29" s="18"/>
      <c r="X29" s="31"/>
      <c r="Y29" s="50"/>
      <c r="Z29" s="50"/>
      <c r="AA29" s="31"/>
      <c r="AB29" s="31"/>
      <c r="AC29" s="31"/>
    </row>
    <row r="30" spans="1:29" s="33" customFormat="1">
      <c r="A30" s="31"/>
      <c r="B30" s="36"/>
      <c r="C30" s="36"/>
      <c r="D30" s="36"/>
      <c r="E30" s="18"/>
      <c r="F30" s="18"/>
      <c r="G30" s="18"/>
      <c r="H30" s="18"/>
      <c r="I30" s="18"/>
      <c r="J30" s="18"/>
      <c r="K30" s="18"/>
      <c r="L30" s="18"/>
      <c r="M30" s="18"/>
      <c r="N30" s="31"/>
      <c r="O30" s="31"/>
      <c r="P30" s="18"/>
      <c r="Q30" s="18"/>
      <c r="R30" s="18"/>
      <c r="S30" s="18"/>
      <c r="T30" s="18"/>
      <c r="U30" s="18"/>
      <c r="V30" s="18"/>
      <c r="W30" s="18"/>
      <c r="X30" s="31"/>
      <c r="Y30" s="18"/>
      <c r="Z30" s="18"/>
      <c r="AA30" s="31"/>
      <c r="AB30" s="31"/>
      <c r="AC30" s="31"/>
    </row>
    <row r="31" spans="1:29" s="33" customFormat="1" ht="13.5">
      <c r="A31" s="42" t="s">
        <v>82</v>
      </c>
      <c r="B31" s="36"/>
      <c r="C31" s="36"/>
      <c r="D31" s="36"/>
      <c r="E31" s="18"/>
      <c r="F31" s="18"/>
      <c r="G31" s="18"/>
      <c r="H31" s="18"/>
      <c r="I31" s="18"/>
      <c r="J31" s="18"/>
      <c r="K31" s="18"/>
      <c r="L31" s="18"/>
      <c r="M31" s="18"/>
      <c r="N31" s="31"/>
      <c r="O31" s="31"/>
      <c r="P31" s="18"/>
      <c r="Q31" s="18"/>
      <c r="R31" s="18"/>
      <c r="S31" s="18"/>
      <c r="T31" s="18"/>
      <c r="U31" s="18"/>
      <c r="V31" s="18"/>
      <c r="W31" s="18"/>
      <c r="X31" s="31"/>
      <c r="Y31" s="18"/>
      <c r="Z31" s="18"/>
      <c r="AA31" s="31"/>
      <c r="AB31" s="31"/>
      <c r="AC31" s="31"/>
    </row>
    <row r="32" spans="1:29" s="33" customFormat="1" ht="3" hidden="1" customHeight="1">
      <c r="A32" s="35" t="s">
        <v>79</v>
      </c>
      <c r="B32" s="36"/>
      <c r="C32" s="37"/>
      <c r="D32" s="36"/>
      <c r="E32" s="18">
        <v>0</v>
      </c>
      <c r="F32" s="18">
        <v>0</v>
      </c>
      <c r="G32" s="18">
        <v>0</v>
      </c>
      <c r="H32" s="18">
        <f t="shared" ref="H32:H38" si="12">SUM(I32-E32-F32+G32)</f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31"/>
      <c r="O32" s="31"/>
      <c r="P32" s="18">
        <f t="shared" ref="P32:P38" si="13">+K32</f>
        <v>0</v>
      </c>
      <c r="Q32" s="18">
        <f t="shared" ref="Q32:Q38" si="14">+J32</f>
        <v>0</v>
      </c>
      <c r="R32" s="18">
        <v>0</v>
      </c>
      <c r="S32" s="18">
        <v>0</v>
      </c>
      <c r="T32" s="18">
        <v>0</v>
      </c>
      <c r="U32" s="18">
        <v>0</v>
      </c>
      <c r="V32" s="18">
        <f t="shared" ref="V32:V38" si="15">+I32-SUM(P32:U32)</f>
        <v>0</v>
      </c>
      <c r="W32" s="18">
        <f t="shared" ref="W32:W38" si="16">SUM(P32:V32)</f>
        <v>0</v>
      </c>
      <c r="X32" s="31" t="str">
        <f t="shared" ref="X32:X38" si="17">+IF(W32=I32,"ok","ATH")</f>
        <v>ok</v>
      </c>
      <c r="Y32" s="18"/>
      <c r="Z32" s="18"/>
      <c r="AA32" s="31"/>
      <c r="AB32" s="31"/>
      <c r="AC32" s="31"/>
    </row>
    <row r="33" spans="1:29" s="33" customFormat="1">
      <c r="A33" s="35" t="s">
        <v>79</v>
      </c>
      <c r="B33" s="36"/>
      <c r="C33" s="38"/>
      <c r="D33" s="36"/>
      <c r="E33" s="48">
        <v>0</v>
      </c>
      <c r="F33" s="48">
        <v>0</v>
      </c>
      <c r="G33" s="48">
        <v>0</v>
      </c>
      <c r="H33" s="18">
        <f t="shared" si="12"/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31"/>
      <c r="O33" s="31"/>
      <c r="P33" s="18">
        <f t="shared" si="13"/>
        <v>0</v>
      </c>
      <c r="Q33" s="18">
        <f t="shared" si="14"/>
        <v>0</v>
      </c>
      <c r="R33" s="48">
        <v>0</v>
      </c>
      <c r="S33" s="48"/>
      <c r="T33" s="48">
        <v>0</v>
      </c>
      <c r="U33" s="48">
        <v>0</v>
      </c>
      <c r="V33" s="48">
        <f t="shared" si="15"/>
        <v>0</v>
      </c>
      <c r="W33" s="18">
        <f t="shared" si="16"/>
        <v>0</v>
      </c>
      <c r="X33" s="31" t="str">
        <f t="shared" si="17"/>
        <v>ok</v>
      </c>
      <c r="Y33" s="48"/>
      <c r="Z33" s="48">
        <f>+V33+Y33</f>
        <v>0</v>
      </c>
      <c r="AA33" s="31"/>
      <c r="AB33" s="31"/>
      <c r="AC33" s="31"/>
    </row>
    <row r="34" spans="1:29" s="33" customFormat="1">
      <c r="A34" s="35" t="s">
        <v>79</v>
      </c>
      <c r="B34" s="36"/>
      <c r="C34" s="38"/>
      <c r="D34" s="36"/>
      <c r="E34" s="48">
        <v>0</v>
      </c>
      <c r="F34" s="48">
        <v>0</v>
      </c>
      <c r="G34" s="48">
        <v>0</v>
      </c>
      <c r="H34" s="18">
        <f t="shared" si="12"/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31"/>
      <c r="O34" s="31"/>
      <c r="P34" s="18">
        <f t="shared" si="13"/>
        <v>0</v>
      </c>
      <c r="Q34" s="18">
        <f t="shared" si="14"/>
        <v>0</v>
      </c>
      <c r="R34" s="48">
        <v>0</v>
      </c>
      <c r="S34" s="48">
        <v>0</v>
      </c>
      <c r="T34" s="48">
        <v>0</v>
      </c>
      <c r="U34" s="48">
        <v>0</v>
      </c>
      <c r="V34" s="48">
        <f t="shared" si="15"/>
        <v>0</v>
      </c>
      <c r="W34" s="18">
        <f t="shared" si="16"/>
        <v>0</v>
      </c>
      <c r="X34" s="31" t="str">
        <f t="shared" si="17"/>
        <v>ok</v>
      </c>
      <c r="Y34" s="48"/>
      <c r="Z34" s="48">
        <f>+V34+Y34</f>
        <v>0</v>
      </c>
      <c r="AA34" s="31"/>
      <c r="AB34" s="31"/>
      <c r="AC34" s="31"/>
    </row>
    <row r="35" spans="1:29" s="33" customFormat="1">
      <c r="A35" s="35" t="s">
        <v>79</v>
      </c>
      <c r="B35" s="36"/>
      <c r="C35" s="38"/>
      <c r="D35" s="36"/>
      <c r="E35" s="48">
        <v>0</v>
      </c>
      <c r="F35" s="48">
        <v>0</v>
      </c>
      <c r="G35" s="48">
        <v>0</v>
      </c>
      <c r="H35" s="18">
        <f t="shared" si="12"/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31"/>
      <c r="O35" s="31"/>
      <c r="P35" s="18">
        <f t="shared" si="13"/>
        <v>0</v>
      </c>
      <c r="Q35" s="18">
        <f t="shared" si="14"/>
        <v>0</v>
      </c>
      <c r="R35" s="48">
        <v>0</v>
      </c>
      <c r="S35" s="48">
        <v>0</v>
      </c>
      <c r="T35" s="48">
        <v>0</v>
      </c>
      <c r="U35" s="48">
        <v>0</v>
      </c>
      <c r="V35" s="48">
        <f t="shared" si="15"/>
        <v>0</v>
      </c>
      <c r="W35" s="18">
        <f t="shared" si="16"/>
        <v>0</v>
      </c>
      <c r="X35" s="31" t="str">
        <f t="shared" si="17"/>
        <v>ok</v>
      </c>
      <c r="Y35" s="48"/>
      <c r="Z35" s="48">
        <f>+V35+Y35</f>
        <v>0</v>
      </c>
      <c r="AA35" s="31"/>
      <c r="AB35" s="31"/>
      <c r="AC35" s="31"/>
    </row>
    <row r="36" spans="1:29" s="33" customFormat="1">
      <c r="A36" s="35" t="s">
        <v>79</v>
      </c>
      <c r="B36" s="36"/>
      <c r="C36" s="38"/>
      <c r="D36" s="36"/>
      <c r="E36" s="48">
        <v>0</v>
      </c>
      <c r="F36" s="48">
        <v>0</v>
      </c>
      <c r="G36" s="48">
        <v>0</v>
      </c>
      <c r="H36" s="18">
        <f t="shared" si="12"/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31"/>
      <c r="O36" s="31"/>
      <c r="P36" s="18">
        <f t="shared" si="13"/>
        <v>0</v>
      </c>
      <c r="Q36" s="18">
        <f t="shared" si="14"/>
        <v>0</v>
      </c>
      <c r="R36" s="48">
        <v>0</v>
      </c>
      <c r="S36" s="48">
        <v>0</v>
      </c>
      <c r="T36" s="48">
        <v>0</v>
      </c>
      <c r="U36" s="48">
        <v>0</v>
      </c>
      <c r="V36" s="48">
        <f t="shared" si="15"/>
        <v>0</v>
      </c>
      <c r="W36" s="18">
        <f t="shared" si="16"/>
        <v>0</v>
      </c>
      <c r="X36" s="31" t="str">
        <f t="shared" si="17"/>
        <v>ok</v>
      </c>
      <c r="Y36" s="48"/>
      <c r="Z36" s="48">
        <f>+V36+Y36</f>
        <v>0</v>
      </c>
      <c r="AA36" s="31"/>
      <c r="AB36" s="31"/>
      <c r="AC36" s="31"/>
    </row>
    <row r="37" spans="1:29" s="33" customFormat="1">
      <c r="A37" s="35" t="s">
        <v>79</v>
      </c>
      <c r="B37" s="36"/>
      <c r="C37" s="38"/>
      <c r="D37" s="36"/>
      <c r="E37" s="49">
        <v>0</v>
      </c>
      <c r="F37" s="49">
        <v>0</v>
      </c>
      <c r="G37" s="49">
        <v>0</v>
      </c>
      <c r="H37" s="43">
        <f t="shared" si="12"/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31"/>
      <c r="O37" s="31"/>
      <c r="P37" s="43">
        <f t="shared" si="13"/>
        <v>0</v>
      </c>
      <c r="Q37" s="43">
        <f t="shared" si="14"/>
        <v>0</v>
      </c>
      <c r="R37" s="49">
        <v>0</v>
      </c>
      <c r="S37" s="49">
        <v>0</v>
      </c>
      <c r="T37" s="49">
        <v>0</v>
      </c>
      <c r="U37" s="49">
        <v>0</v>
      </c>
      <c r="V37" s="49">
        <f t="shared" si="15"/>
        <v>0</v>
      </c>
      <c r="W37" s="18">
        <f t="shared" si="16"/>
        <v>0</v>
      </c>
      <c r="X37" s="31" t="str">
        <f t="shared" si="17"/>
        <v>ok</v>
      </c>
      <c r="Y37" s="49"/>
      <c r="Z37" s="49">
        <f>+V37+Y37</f>
        <v>0</v>
      </c>
      <c r="AA37" s="31"/>
      <c r="AB37" s="31"/>
      <c r="AC37" s="31"/>
    </row>
    <row r="38" spans="1:29" s="33" customFormat="1" ht="3" hidden="1" customHeight="1">
      <c r="A38" s="35" t="s">
        <v>79</v>
      </c>
      <c r="B38" s="36"/>
      <c r="C38" s="38"/>
      <c r="D38" s="36"/>
      <c r="E38" s="48">
        <v>0</v>
      </c>
      <c r="F38" s="48">
        <v>0</v>
      </c>
      <c r="G38" s="48">
        <v>0</v>
      </c>
      <c r="H38" s="43">
        <f t="shared" si="12"/>
        <v>0</v>
      </c>
      <c r="I38" s="48">
        <v>0</v>
      </c>
      <c r="J38" s="48">
        <f>+I38</f>
        <v>0</v>
      </c>
      <c r="K38" s="48">
        <v>0</v>
      </c>
      <c r="L38" s="48">
        <v>0</v>
      </c>
      <c r="M38" s="48">
        <v>0</v>
      </c>
      <c r="N38" s="31"/>
      <c r="O38" s="31"/>
      <c r="P38" s="18">
        <f t="shared" si="13"/>
        <v>0</v>
      </c>
      <c r="Q38" s="18">
        <f t="shared" si="14"/>
        <v>0</v>
      </c>
      <c r="R38" s="48">
        <v>0</v>
      </c>
      <c r="S38" s="48">
        <v>0</v>
      </c>
      <c r="T38" s="48">
        <v>0</v>
      </c>
      <c r="U38" s="48">
        <v>0</v>
      </c>
      <c r="V38" s="48">
        <f t="shared" si="15"/>
        <v>0</v>
      </c>
      <c r="W38" s="18">
        <f t="shared" si="16"/>
        <v>0</v>
      </c>
      <c r="X38" s="31" t="str">
        <f t="shared" si="17"/>
        <v>ok</v>
      </c>
      <c r="Y38" s="48"/>
      <c r="Z38" s="48"/>
      <c r="AA38" s="31"/>
      <c r="AB38" s="31"/>
      <c r="AC38" s="31"/>
    </row>
    <row r="39" spans="1:29" s="33" customFormat="1" ht="14.25" customHeight="1">
      <c r="A39" s="31"/>
      <c r="B39" s="39"/>
      <c r="C39" s="39"/>
      <c r="D39" s="39"/>
      <c r="E39" s="50">
        <f>SUM(E33:E38)</f>
        <v>0</v>
      </c>
      <c r="F39" s="50">
        <f t="shared" ref="F39:M39" si="18">SUM(F33:F38)</f>
        <v>0</v>
      </c>
      <c r="G39" s="50">
        <f t="shared" si="18"/>
        <v>0</v>
      </c>
      <c r="H39" s="50">
        <f t="shared" si="18"/>
        <v>0</v>
      </c>
      <c r="I39" s="50">
        <f t="shared" si="18"/>
        <v>0</v>
      </c>
      <c r="J39" s="50">
        <f t="shared" si="18"/>
        <v>0</v>
      </c>
      <c r="K39" s="50">
        <f t="shared" si="18"/>
        <v>0</v>
      </c>
      <c r="L39" s="50">
        <f t="shared" si="18"/>
        <v>0</v>
      </c>
      <c r="M39" s="50">
        <f t="shared" si="18"/>
        <v>0</v>
      </c>
      <c r="N39" s="31"/>
      <c r="O39" s="31"/>
      <c r="P39" s="50">
        <f t="shared" ref="P39:V39" si="19">SUM(P33:P38)</f>
        <v>0</v>
      </c>
      <c r="Q39" s="50">
        <f t="shared" si="19"/>
        <v>0</v>
      </c>
      <c r="R39" s="50">
        <f t="shared" si="19"/>
        <v>0</v>
      </c>
      <c r="S39" s="50">
        <f t="shared" si="19"/>
        <v>0</v>
      </c>
      <c r="T39" s="50">
        <f t="shared" si="19"/>
        <v>0</v>
      </c>
      <c r="U39" s="50">
        <f t="shared" si="19"/>
        <v>0</v>
      </c>
      <c r="V39" s="50">
        <f t="shared" si="19"/>
        <v>0</v>
      </c>
      <c r="W39" s="18"/>
      <c r="X39" s="31"/>
      <c r="Y39" s="50"/>
      <c r="Z39" s="50"/>
      <c r="AA39" s="31"/>
      <c r="AB39" s="31"/>
      <c r="AC39" s="31"/>
    </row>
    <row r="40" spans="1:29" s="33" customFormat="1">
      <c r="A40" s="31"/>
      <c r="B40" s="36"/>
      <c r="C40" s="36"/>
      <c r="D40" s="36"/>
      <c r="E40" s="18"/>
      <c r="F40" s="18"/>
      <c r="G40" s="18"/>
      <c r="H40" s="18"/>
      <c r="I40" s="18"/>
      <c r="J40" s="18"/>
      <c r="K40" s="18"/>
      <c r="L40" s="18"/>
      <c r="M40" s="18"/>
      <c r="N40" s="31"/>
      <c r="O40" s="31"/>
      <c r="P40" s="18"/>
      <c r="Q40" s="18"/>
      <c r="R40" s="18"/>
      <c r="S40" s="18"/>
      <c r="T40" s="18"/>
      <c r="U40" s="18"/>
      <c r="V40" s="18"/>
      <c r="W40" s="18"/>
      <c r="X40" s="31"/>
      <c r="Y40" s="18"/>
      <c r="Z40" s="18"/>
      <c r="AA40" s="31"/>
      <c r="AB40" s="31"/>
      <c r="AC40" s="31"/>
    </row>
    <row r="41" spans="1:29" s="33" customFormat="1" ht="13.5">
      <c r="A41" s="42" t="s">
        <v>83</v>
      </c>
      <c r="B41" s="23"/>
      <c r="C41" s="23"/>
      <c r="D41" s="23"/>
      <c r="E41" s="41">
        <v>0</v>
      </c>
      <c r="F41" s="41">
        <v>0</v>
      </c>
      <c r="G41" s="41">
        <v>0</v>
      </c>
      <c r="H41" s="18">
        <f>SUM(I41-E41-F41+G41)</f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31"/>
      <c r="O41" s="31"/>
      <c r="P41" s="43">
        <f>+K41</f>
        <v>0</v>
      </c>
      <c r="Q41" s="43">
        <f>+J41</f>
        <v>0</v>
      </c>
      <c r="R41" s="43">
        <v>0</v>
      </c>
      <c r="S41" s="43">
        <v>0</v>
      </c>
      <c r="T41" s="43">
        <v>0</v>
      </c>
      <c r="U41" s="43">
        <v>0</v>
      </c>
      <c r="V41" s="43">
        <f>+I41-SUM(P41:U41)</f>
        <v>0</v>
      </c>
      <c r="W41" s="43">
        <f>SUM(P41:V41)</f>
        <v>0</v>
      </c>
      <c r="X41" s="31" t="str">
        <f>+IF(W41=I41,"ok","ATH")</f>
        <v>ok</v>
      </c>
      <c r="Y41" s="43"/>
      <c r="Z41" s="43"/>
      <c r="AA41" s="31"/>
      <c r="AB41" s="31"/>
      <c r="AC41" s="31"/>
    </row>
    <row r="42" spans="1:29" s="33" customFormat="1" ht="24.95" customHeight="1" thickBot="1">
      <c r="A42" s="44" t="s">
        <v>77</v>
      </c>
      <c r="B42" s="23"/>
      <c r="C42" s="23"/>
      <c r="D42" s="23"/>
      <c r="E42" s="45">
        <f t="shared" ref="E42:M42" si="20">E12+E21+E29+E39+E41</f>
        <v>0</v>
      </c>
      <c r="F42" s="45">
        <f t="shared" si="20"/>
        <v>0</v>
      </c>
      <c r="G42" s="45">
        <f t="shared" si="20"/>
        <v>0</v>
      </c>
      <c r="H42" s="45">
        <f t="shared" si="20"/>
        <v>0</v>
      </c>
      <c r="I42" s="45">
        <f t="shared" si="20"/>
        <v>0</v>
      </c>
      <c r="J42" s="45">
        <f t="shared" si="20"/>
        <v>0</v>
      </c>
      <c r="K42" s="45">
        <f t="shared" si="20"/>
        <v>0</v>
      </c>
      <c r="L42" s="45">
        <f t="shared" si="20"/>
        <v>0</v>
      </c>
      <c r="M42" s="45">
        <f t="shared" si="20"/>
        <v>0</v>
      </c>
      <c r="N42" s="19"/>
      <c r="O42" s="31"/>
      <c r="P42" s="45">
        <f t="shared" ref="P42:W42" si="21">P12+P21+P29+P39+P41</f>
        <v>0</v>
      </c>
      <c r="Q42" s="45">
        <f t="shared" si="21"/>
        <v>0</v>
      </c>
      <c r="R42" s="45">
        <f t="shared" si="21"/>
        <v>0</v>
      </c>
      <c r="S42" s="45">
        <f t="shared" si="21"/>
        <v>0</v>
      </c>
      <c r="T42" s="45">
        <f t="shared" si="21"/>
        <v>0</v>
      </c>
      <c r="U42" s="45">
        <f t="shared" si="21"/>
        <v>0</v>
      </c>
      <c r="V42" s="45">
        <f t="shared" si="21"/>
        <v>0</v>
      </c>
      <c r="W42" s="45">
        <f t="shared" si="21"/>
        <v>0</v>
      </c>
      <c r="X42" s="31"/>
      <c r="Y42" s="45"/>
      <c r="Z42" s="45"/>
      <c r="AA42" s="31"/>
      <c r="AB42" s="31"/>
      <c r="AC42" s="31"/>
    </row>
    <row r="43" spans="1:29" ht="13.5" thickTop="1">
      <c r="Y43" s="29"/>
      <c r="Z43" s="29"/>
    </row>
    <row r="49" spans="1:4">
      <c r="A49" s="46"/>
      <c r="B49" s="47"/>
      <c r="D49" s="31"/>
    </row>
    <row r="50" spans="1:4">
      <c r="A50" s="46"/>
      <c r="B50" s="47"/>
      <c r="D50" s="31"/>
    </row>
    <row r="51" spans="1:4">
      <c r="A51" s="46"/>
      <c r="B51" s="47"/>
      <c r="D51" s="31"/>
    </row>
    <row r="52" spans="1:4">
      <c r="D52" s="31"/>
    </row>
    <row r="53" spans="1:4">
      <c r="D53" s="31"/>
    </row>
    <row r="54" spans="1:4">
      <c r="D54" s="31"/>
    </row>
    <row r="55" spans="1:4">
      <c r="D55" s="31"/>
    </row>
    <row r="56" spans="1:4">
      <c r="D56" s="31"/>
    </row>
    <row r="57" spans="1:4">
      <c r="D57" s="31"/>
    </row>
    <row r="58" spans="1:4">
      <c r="D58" s="31"/>
    </row>
    <row r="59" spans="1:4">
      <c r="D59" s="31"/>
    </row>
    <row r="60" spans="1:4">
      <c r="D60" s="31"/>
    </row>
    <row r="61" spans="1:4">
      <c r="D61" s="31"/>
    </row>
    <row r="62" spans="1:4">
      <c r="D62" s="31"/>
    </row>
  </sheetData>
  <printOptions horizontalCentered="1"/>
  <pageMargins left="0.98425196850393704" right="0.98425196850393704" top="1.0629921259842521" bottom="0.94488188976377963" header="0.39370078740157483" footer="0.6692913385826772"/>
  <pageSetup paperSize="9" scale="68" firstPageNumber="3" fitToWidth="2" orientation="landscape" useFirstPageNumber="1" r:id="rId1"/>
  <headerFooter alignWithMargins="0">
    <oddFooter>&amp;L&amp;8&amp;F&amp;C&amp;8&amp;P&amp;R&amp;G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27</vt:i4>
      </vt:variant>
    </vt:vector>
  </HeadingPairs>
  <TitlesOfParts>
    <vt:vector size="30" baseType="lpstr">
      <vt:lpstr>Dagsetning</vt:lpstr>
      <vt:lpstr>Gengi</vt:lpstr>
      <vt:lpstr>Lánayfirlit</vt:lpstr>
      <vt:lpstr>ar_1</vt:lpstr>
      <vt:lpstr>ar0</vt:lpstr>
      <vt:lpstr>ATS</vt:lpstr>
      <vt:lpstr>BEF</vt:lpstr>
      <vt:lpstr>CAD</vt:lpstr>
      <vt:lpstr>CHF</vt:lpstr>
      <vt:lpstr>DEM</vt:lpstr>
      <vt:lpstr>DKK</vt:lpstr>
      <vt:lpstr>ESP</vt:lpstr>
      <vt:lpstr>FIM</vt:lpstr>
      <vt:lpstr>FRF</vt:lpstr>
      <vt:lpstr>GBP</vt:lpstr>
      <vt:lpstr>IEP</vt:lpstr>
      <vt:lpstr>ITL</vt:lpstr>
      <vt:lpstr>JPY</vt:lpstr>
      <vt:lpstr>ldags</vt:lpstr>
      <vt:lpstr>LVT</vt:lpstr>
      <vt:lpstr>NLG</vt:lpstr>
      <vt:lpstr>NOK</vt:lpstr>
      <vt:lpstr>NVT</vt:lpstr>
      <vt:lpstr>Lánayfirlit!Print_Titles</vt:lpstr>
      <vt:lpstr>PTE</vt:lpstr>
      <vt:lpstr>SEK</vt:lpstr>
      <vt:lpstr>udags</vt:lpstr>
      <vt:lpstr>USD</vt:lpstr>
      <vt:lpstr>XDR</vt:lpstr>
      <vt:lpstr>XEU</vt:lpstr>
    </vt:vector>
  </TitlesOfParts>
  <Company>Félag viðurkenndra bókara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Félag viðurkenndra bókara</dc:creator>
  <cp:lastModifiedBy>Guðný Steina Pétursdóttir</cp:lastModifiedBy>
  <cp:lastPrinted>2012-07-25T14:03:34Z</cp:lastPrinted>
  <dcterms:created xsi:type="dcterms:W3CDTF">2008-03-01T21:58:02Z</dcterms:created>
  <dcterms:modified xsi:type="dcterms:W3CDTF">2013-08-22T09:16:51Z</dcterms:modified>
</cp:coreProperties>
</file>